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305"/>
  </bookViews>
  <sheets>
    <sheet name="СОО " sheetId="5" r:id="rId1"/>
    <sheet name="УП 44.02.02" sheetId="3" r:id="rId2"/>
  </sheets>
  <calcPr calcId="125725"/>
</workbook>
</file>

<file path=xl/calcChain.xml><?xml version="1.0" encoding="utf-8"?>
<calcChain xmlns="http://schemas.openxmlformats.org/spreadsheetml/2006/main">
  <c r="L10" i="5"/>
  <c r="L9" s="1"/>
  <c r="M10"/>
  <c r="N10"/>
  <c r="N9" s="1"/>
  <c r="O10"/>
  <c r="AB10"/>
  <c r="AC10"/>
  <c r="AD10"/>
  <c r="AE10"/>
  <c r="AF10"/>
  <c r="AG10"/>
  <c r="AH10"/>
  <c r="AI10"/>
  <c r="AI9" s="1"/>
  <c r="AJ10"/>
  <c r="AJ9" s="1"/>
  <c r="K11"/>
  <c r="K10" s="1"/>
  <c r="K12"/>
  <c r="K13"/>
  <c r="K14"/>
  <c r="K15"/>
  <c r="K16"/>
  <c r="K17"/>
  <c r="K18"/>
  <c r="K19"/>
  <c r="K20"/>
  <c r="L22"/>
  <c r="M22"/>
  <c r="M9" s="1"/>
  <c r="N22"/>
  <c r="O22"/>
  <c r="O9" s="1"/>
  <c r="P22"/>
  <c r="Q22"/>
  <c r="S22"/>
  <c r="U22"/>
  <c r="W22"/>
  <c r="Y22"/>
  <c r="AA22"/>
  <c r="AG22"/>
  <c r="AI22"/>
  <c r="AJ22"/>
  <c r="K23"/>
  <c r="K22" s="1"/>
  <c r="K24"/>
  <c r="K25"/>
  <c r="N26"/>
  <c r="O26"/>
  <c r="AB26"/>
  <c r="AB22" s="1"/>
  <c r="AC26"/>
  <c r="AC22" s="1"/>
  <c r="AD26"/>
  <c r="AD22" s="1"/>
  <c r="AE26"/>
  <c r="AE22" s="1"/>
  <c r="AF26"/>
  <c r="AF22" s="1"/>
  <c r="AG26"/>
  <c r="AH26"/>
  <c r="AH22" s="1"/>
  <c r="AI26"/>
  <c r="AJ26"/>
  <c r="K27"/>
  <c r="K26" s="1"/>
  <c r="K28"/>
  <c r="K29"/>
  <c r="K30"/>
  <c r="K9" l="1"/>
  <c r="AJ34" i="3" l="1"/>
  <c r="AI16"/>
  <c r="AJ57" l="1"/>
  <c r="AI62"/>
  <c r="AI32" s="1"/>
  <c r="AJ51"/>
  <c r="AJ46"/>
  <c r="AJ16"/>
  <c r="AJ10"/>
  <c r="AI10"/>
  <c r="AF62"/>
  <c r="AE62"/>
  <c r="AD62"/>
  <c r="AC62"/>
  <c r="AF57"/>
  <c r="AE57"/>
  <c r="AD57"/>
  <c r="AC57"/>
  <c r="AF51"/>
  <c r="AE51"/>
  <c r="AD51"/>
  <c r="AC51"/>
  <c r="AF46"/>
  <c r="AE46"/>
  <c r="AD46"/>
  <c r="AC46"/>
  <c r="AF34"/>
  <c r="AE34"/>
  <c r="AD34"/>
  <c r="AD32" s="1"/>
  <c r="AC34"/>
  <c r="AF16"/>
  <c r="AE16"/>
  <c r="AD16"/>
  <c r="AC16"/>
  <c r="AF10"/>
  <c r="AE10"/>
  <c r="AD10"/>
  <c r="AC10"/>
  <c r="AG62"/>
  <c r="AB62"/>
  <c r="AF32" l="1"/>
  <c r="AC32"/>
  <c r="AC9" s="1"/>
  <c r="AE32"/>
  <c r="AE9" s="1"/>
  <c r="AD9"/>
  <c r="AF9"/>
  <c r="AI9"/>
  <c r="AJ32"/>
  <c r="AJ9" s="1"/>
  <c r="M32"/>
  <c r="U57" l="1"/>
  <c r="S72" l="1"/>
  <c r="S71"/>
  <c r="U71"/>
  <c r="W72"/>
  <c r="Y72"/>
  <c r="U72"/>
  <c r="X34" l="1"/>
  <c r="X32" s="1"/>
  <c r="V34"/>
  <c r="T34"/>
  <c r="P34"/>
  <c r="M33" l="1"/>
  <c r="L33"/>
  <c r="P10"/>
  <c r="P16"/>
  <c r="Q71"/>
  <c r="X72"/>
  <c r="W71"/>
  <c r="V72"/>
  <c r="T72"/>
  <c r="R71"/>
  <c r="P71"/>
  <c r="K16"/>
  <c r="R72"/>
  <c r="Q72"/>
  <c r="V71"/>
  <c r="K63"/>
  <c r="K62" s="1"/>
  <c r="Y62"/>
  <c r="W62"/>
  <c r="U62"/>
  <c r="S62"/>
  <c r="AA62"/>
  <c r="K58"/>
  <c r="K57" s="1"/>
  <c r="Y57"/>
  <c r="W57"/>
  <c r="S57"/>
  <c r="AG57"/>
  <c r="AB57"/>
  <c r="AA57"/>
  <c r="K52"/>
  <c r="K51" s="1"/>
  <c r="Y51"/>
  <c r="X51"/>
  <c r="X9" s="1"/>
  <c r="W51"/>
  <c r="U51"/>
  <c r="S51"/>
  <c r="Q51"/>
  <c r="P51"/>
  <c r="AH51"/>
  <c r="AG51"/>
  <c r="AB51"/>
  <c r="AA51"/>
  <c r="K47"/>
  <c r="K46" s="1"/>
  <c r="Y46"/>
  <c r="W46"/>
  <c r="V46"/>
  <c r="V32" s="1"/>
  <c r="U46"/>
  <c r="T46"/>
  <c r="T32" s="1"/>
  <c r="S46"/>
  <c r="Q46"/>
  <c r="P46"/>
  <c r="AG46"/>
  <c r="AB46"/>
  <c r="AA46"/>
  <c r="K35"/>
  <c r="K34" s="1"/>
  <c r="Y34"/>
  <c r="W34"/>
  <c r="U34"/>
  <c r="U32" s="1"/>
  <c r="S34"/>
  <c r="R34"/>
  <c r="R32" s="1"/>
  <c r="R9" s="1"/>
  <c r="Q34"/>
  <c r="AH34"/>
  <c r="AG34"/>
  <c r="AB34"/>
  <c r="AA34"/>
  <c r="AH32"/>
  <c r="Y16"/>
  <c r="W16"/>
  <c r="U16"/>
  <c r="S16"/>
  <c r="Q16"/>
  <c r="AH16"/>
  <c r="AG16"/>
  <c r="AB16"/>
  <c r="AA16"/>
  <c r="M16"/>
  <c r="L16"/>
  <c r="Y10"/>
  <c r="W10"/>
  <c r="U10"/>
  <c r="S10"/>
  <c r="Q10"/>
  <c r="AH10"/>
  <c r="AG10"/>
  <c r="AB10"/>
  <c r="AA10"/>
  <c r="M10"/>
  <c r="L10"/>
  <c r="K10"/>
  <c r="Z9"/>
  <c r="K32" l="1"/>
  <c r="M9"/>
  <c r="AB32"/>
  <c r="AB9" s="1"/>
  <c r="P32"/>
  <c r="K9"/>
  <c r="AA32"/>
  <c r="AA9" s="1"/>
  <c r="Q32"/>
  <c r="Q9" s="1"/>
  <c r="Q69" s="1"/>
  <c r="P9"/>
  <c r="P69" s="1"/>
  <c r="U9"/>
  <c r="U69" s="1"/>
  <c r="Y32"/>
  <c r="Y9" s="1"/>
  <c r="Y69" s="1"/>
  <c r="W32"/>
  <c r="W9" s="1"/>
  <c r="W69" s="1"/>
  <c r="K33"/>
  <c r="AG32"/>
  <c r="AG9" s="1"/>
  <c r="L32"/>
  <c r="L9" s="1"/>
  <c r="S32"/>
  <c r="S9" s="1"/>
  <c r="S69" s="1"/>
  <c r="AA71"/>
  <c r="AB71" s="1"/>
  <c r="AA72"/>
  <c r="AB72" s="1"/>
  <c r="V9"/>
  <c r="T9"/>
  <c r="K69" l="1"/>
</calcChain>
</file>

<file path=xl/comments1.xml><?xml version="1.0" encoding="utf-8"?>
<comments xmlns="http://schemas.openxmlformats.org/spreadsheetml/2006/main">
  <authors>
    <author>User</author>
  </authors>
  <commentList>
    <comment ref="V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психолого-педагогическая практика в середине семестра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первые дни ребенка в школе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V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психолого-педагогическая практика в середине семестра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первые дни ребенка в школе</t>
        </r>
      </text>
    </commen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Защита итоговой работы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 часа на Д/З</t>
        </r>
      </text>
    </comment>
    <comment ref="K3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4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V5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</text>
    </comment>
    <comment ref="K5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5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U5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некратностью дисциплины объем часов увеличен на 5 часов, практики увеличилась на 5 часов</t>
        </r>
      </text>
    </comment>
    <comment ref="Y5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4 часа</t>
        </r>
      </text>
    </comment>
    <comment ref="K6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</commentList>
</comments>
</file>

<file path=xl/sharedStrings.xml><?xml version="1.0" encoding="utf-8"?>
<sst xmlns="http://schemas.openxmlformats.org/spreadsheetml/2006/main" count="280" uniqueCount="207">
  <si>
    <t>Индекс</t>
  </si>
  <si>
    <t>I курс</t>
  </si>
  <si>
    <t>II курс</t>
  </si>
  <si>
    <t>III курс</t>
  </si>
  <si>
    <t>IV курс</t>
  </si>
  <si>
    <t>в том числе:</t>
  </si>
  <si>
    <t>1сем.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</si>
  <si>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</si>
  <si>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</si>
  <si>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</si>
  <si>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</si>
  <si>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</si>
  <si>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</si>
  <si>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</si>
  <si>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 xml:space="preserve"> нед.</t>
  </si>
  <si>
    <t>Физическая культура</t>
  </si>
  <si>
    <t>П.00</t>
  </si>
  <si>
    <t>Профессиональный цикл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</si>
  <si>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</si>
  <si>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</si>
  <si>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</si>
  <si>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</si>
  <si>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</si>
  <si>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</si>
  <si>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</si>
  <si>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</si>
  <si>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</si>
  <si>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Безопасность жизнедеятельности</t>
  </si>
  <si>
    <t>ПМ.01</t>
  </si>
  <si>
    <t>МДК.01.01</t>
  </si>
  <si>
    <t>МДК.01.02</t>
  </si>
  <si>
    <t>МДК.01.03</t>
  </si>
  <si>
    <t>УП.01</t>
  </si>
  <si>
    <t>Учебная практика</t>
  </si>
  <si>
    <t>ПП.01</t>
  </si>
  <si>
    <t>Производственная практика</t>
  </si>
  <si>
    <t>ПМ.02</t>
  </si>
  <si>
    <t>МДК.02.01</t>
  </si>
  <si>
    <t>УП.02</t>
  </si>
  <si>
    <t>ПП.02</t>
  </si>
  <si>
    <t>ПМ.03</t>
  </si>
  <si>
    <t>МДК.03.01</t>
  </si>
  <si>
    <t>МДК.03.02</t>
  </si>
  <si>
    <t>УП.03</t>
  </si>
  <si>
    <t>ПП.03</t>
  </si>
  <si>
    <t>МДК.04.01</t>
  </si>
  <si>
    <t>УП.04</t>
  </si>
  <si>
    <t>ПП.04</t>
  </si>
  <si>
    <t>ГИА.00</t>
  </si>
  <si>
    <t>Государственная итоговая аттестация</t>
  </si>
  <si>
    <t>СГ.00</t>
  </si>
  <si>
    <t>Социально-гуманитарный цикл</t>
  </si>
  <si>
    <t>СГ.01</t>
  </si>
  <si>
    <t>СГ.02</t>
  </si>
  <si>
    <t>СГ.03</t>
  </si>
  <si>
    <t>СГ.04</t>
  </si>
  <si>
    <t>СГ.05</t>
  </si>
  <si>
    <t>История России</t>
  </si>
  <si>
    <t>Иностранный язык в профессиональной деятельности</t>
  </si>
  <si>
    <t>Основы финансовой грамотности</t>
  </si>
  <si>
    <t>В т.ч. в форме практической подготовки</t>
  </si>
  <si>
    <t>Курсовая работа (проект)</t>
  </si>
  <si>
    <t>ОП.08</t>
  </si>
  <si>
    <t>ОП.09</t>
  </si>
  <si>
    <t>ОП.10</t>
  </si>
  <si>
    <t>Основы педагогики</t>
  </si>
  <si>
    <t>Основы психологии</t>
  </si>
  <si>
    <t>Основы обучения лиц с особыми образовательными потребностями</t>
  </si>
  <si>
    <t>Русский язык и культура профессиональной коммуникации педагога</t>
  </si>
  <si>
    <t>Возрастная анатомия, физиология и гигиена</t>
  </si>
  <si>
    <t>Проектная и исследовательская деятельность в профессиональной сфере</t>
  </si>
  <si>
    <t>Информатика и информационно-коммуникационные технологии в профессиональной деятельности</t>
  </si>
  <si>
    <t>ППпПС.00</t>
  </si>
  <si>
    <t>Производственная практика по профилю специальности</t>
  </si>
  <si>
    <t xml:space="preserve">ГИА.01.01 Подготовка дипломного проекта (работы) с 18 мая по 14 июня (144 ч) </t>
  </si>
  <si>
    <t>ГИА.01.03 Демонстрационный экзамен (36 ч)</t>
  </si>
  <si>
    <t>ГИА.01.02 Защита дипломного проекта (работы) (36 ч)</t>
  </si>
  <si>
    <t>Детская литература с практикумом по выразительному чтению</t>
  </si>
  <si>
    <t>ВСЕГО</t>
  </si>
  <si>
    <t>ПП.00</t>
  </si>
  <si>
    <t>Профессиональная подготовка</t>
  </si>
  <si>
    <t>Организация различных видов деятельности участников образовательного процесса в медиасреде</t>
  </si>
  <si>
    <t>Теоретические и методические аспекты организации различных видов деятельности участников образовательного процесса в медиасреде</t>
  </si>
  <si>
    <t>ОП.11</t>
  </si>
  <si>
    <t>Эффективное поведение на рынке труда</t>
  </si>
  <si>
    <t>нед.</t>
  </si>
  <si>
    <t>нед</t>
  </si>
  <si>
    <t>ОП.12</t>
  </si>
  <si>
    <t>ОП.13</t>
  </si>
  <si>
    <t>Правовое обеспечение профессиональной деятельности</t>
  </si>
  <si>
    <t>ОП.14</t>
  </si>
  <si>
    <t>Психология общения</t>
  </si>
  <si>
    <t>Аттестационная работа</t>
  </si>
  <si>
    <t xml:space="preserve">Возрастная психология </t>
  </si>
  <si>
    <t>Педагогическая психология</t>
  </si>
  <si>
    <t>Основы педагогического мастерства</t>
  </si>
  <si>
    <t>ОП.15</t>
  </si>
  <si>
    <t>Основы специальной педагогики и психологии</t>
  </si>
  <si>
    <t>Теоретические основы организации обучения в начальных классах</t>
  </si>
  <si>
    <t>Русский язык с методикой преподавания</t>
  </si>
  <si>
    <t>МДК.01.04</t>
  </si>
  <si>
    <t>Теоретические основы начального курса математики с методикой преподавания</t>
  </si>
  <si>
    <t>МДК.01.05</t>
  </si>
  <si>
    <t>Естествознание с методикой преподавания</t>
  </si>
  <si>
    <t>МДК.01.06</t>
  </si>
  <si>
    <t>Обществознание с методикой преподавания</t>
  </si>
  <si>
    <t>МДК.01.07</t>
  </si>
  <si>
    <t>Методика обучения технологии с практикумом</t>
  </si>
  <si>
    <t>МДК.01.08</t>
  </si>
  <si>
    <t>Теория и методика физического воспитания с практикумом</t>
  </si>
  <si>
    <t>Основы организации внеурочной деятельности</t>
  </si>
  <si>
    <t>Воспитательная деятельность, в том числе классное руководство</t>
  </si>
  <si>
    <t>Современные программы и технологии воспитания обучающихся начальных классов</t>
  </si>
  <si>
    <t>Теоретические и методические основы деятельности классного руководителя</t>
  </si>
  <si>
    <t>ПМн.04</t>
  </si>
  <si>
    <t>Преподавание дисциплин художественно-эстетического цикла в начальной школе (по выбору)</t>
  </si>
  <si>
    <t>Теоретические и методические основы преподавания дисциплин художественно-эстетического цикла  в начальной школе</t>
  </si>
  <si>
    <t>Перечень учебных курсов, дисциплин (модулей), практики (в т.ч. типов практики) и иных видов учебной деятельности</t>
  </si>
  <si>
    <t>Формы промежуточной аттестации (№ семестра)</t>
  </si>
  <si>
    <t>Трудоёмкость (общая с учётом часов на ПА, СР)</t>
  </si>
  <si>
    <t>Промежуточная аттестация (ч.)</t>
  </si>
  <si>
    <t>Самостоятельная работа (ч.)</t>
  </si>
  <si>
    <t>Дифференцированный зачет</t>
  </si>
  <si>
    <t>Экзамен</t>
  </si>
  <si>
    <t>6/7/</t>
  </si>
  <si>
    <t>ГИА.01 Государственная итоговая аттестация</t>
  </si>
  <si>
    <t>Учебные предметы и МДК</t>
  </si>
  <si>
    <t>Экзамены</t>
  </si>
  <si>
    <t>Диф. Зачеты</t>
  </si>
  <si>
    <t>Отчёт по практике</t>
  </si>
  <si>
    <t>ПМ.05  (ДПБ)</t>
  </si>
  <si>
    <t>МДК.05.01</t>
  </si>
  <si>
    <t>УП.05</t>
  </si>
  <si>
    <t>ПП.05</t>
  </si>
  <si>
    <t>Последовательность и распределение по периодам обучениия   (№ семестра, кол-во часов)</t>
  </si>
  <si>
    <t>Математика в профессиональной деятельности учителя</t>
  </si>
  <si>
    <t>3/4/</t>
  </si>
  <si>
    <t>3/8/</t>
  </si>
  <si>
    <t>6/8/</t>
  </si>
  <si>
    <t>5/7/</t>
  </si>
  <si>
    <t>5/6/</t>
  </si>
  <si>
    <t>Иные формы</t>
  </si>
  <si>
    <t>Аттестационная контрольная работа</t>
  </si>
  <si>
    <t>Вид учебного занятия (ч.)</t>
  </si>
  <si>
    <t>уроки</t>
  </si>
  <si>
    <t>практичекие занятия</t>
  </si>
  <si>
    <t>Лабораторные занятия</t>
  </si>
  <si>
    <t>Лекции</t>
  </si>
  <si>
    <t>Семинары</t>
  </si>
  <si>
    <t>Консультации</t>
  </si>
  <si>
    <t>Объём образовательной программы</t>
  </si>
  <si>
    <t>Перечень, трудоёмкость, последовательность и распределение по периодам обучения учебных предметов, курсов, дисциплин (модулей), практики, иных видов учебной деятельности и формы промежуточной аттестации обучающихся по специальности 44.02.02 Преподавание в начальных классах</t>
  </si>
  <si>
    <t>Обязательная часть (59,96%)</t>
  </si>
  <si>
    <t>Вариативная часть (40,04%)</t>
  </si>
  <si>
    <t>О.00</t>
  </si>
  <si>
    <t>Общеобразовательный цикл</t>
  </si>
  <si>
    <t>Русский язык</t>
  </si>
  <si>
    <t xml:space="preserve">Иностранный язык </t>
  </si>
  <si>
    <t>Математика</t>
  </si>
  <si>
    <t>Информатика</t>
  </si>
  <si>
    <t>География</t>
  </si>
  <si>
    <t>Физика</t>
  </si>
  <si>
    <t>Химия</t>
  </si>
  <si>
    <t>Биология</t>
  </si>
  <si>
    <t>1/2/</t>
  </si>
  <si>
    <t>История</t>
  </si>
  <si>
    <t>Литература</t>
  </si>
  <si>
    <t>Обществознание</t>
  </si>
  <si>
    <t>Основы шахмат</t>
  </si>
  <si>
    <r>
      <t xml:space="preserve">Индивидуальный проект </t>
    </r>
    <r>
      <rPr>
        <i/>
        <sz val="10"/>
        <color rgb="FF000000"/>
        <rFont val="Times New Roman"/>
        <family val="1"/>
        <charset val="204"/>
      </rPr>
      <t>(предметом не является)</t>
    </r>
  </si>
  <si>
    <t>Перечень, трудоёмкость, последовательность и распределение по периодам обучения учебных предметов, курсов, дисциплин (модулей), практики, иных видов учебной деятельности и формы промежуточной аттестации обучающихся  по специальности 44.02.02 Преподавание в начальных классах</t>
  </si>
  <si>
    <t>3/4/5/</t>
  </si>
  <si>
    <t>Обязательная часть (69,89%)</t>
  </si>
  <si>
    <t>Вариативная часть (30,11%)</t>
  </si>
  <si>
    <t>Педагогическая деятельность по проектированию, реализации и анализу процесса обучения в начальном общем образовании</t>
  </si>
  <si>
    <t>Педагогическая деятельность по проектированию, реализации и анализу внеурочной деятельности обучающихся</t>
  </si>
  <si>
    <t>8         (по модулю)</t>
  </si>
  <si>
    <t>7         (по модулю)</t>
  </si>
  <si>
    <t>6         (по модулю)</t>
  </si>
  <si>
    <t>7          (по модулю)</t>
  </si>
  <si>
    <t>8          (по модулю)</t>
  </si>
  <si>
    <t>Основы исследовательской и проектной деятельности</t>
  </si>
  <si>
    <t>ОУПВ.02</t>
  </si>
  <si>
    <t>ОУПВ.01</t>
  </si>
  <si>
    <t>Общеобразовательные учебные предметы по выбору</t>
  </si>
  <si>
    <t>ОУПВ</t>
  </si>
  <si>
    <t>ОУПУ.03</t>
  </si>
  <si>
    <t>ОУПУ.02</t>
  </si>
  <si>
    <t>ОУПУ.01</t>
  </si>
  <si>
    <t>Общеобразовательные учебные предметы углубленного уровня</t>
  </si>
  <si>
    <t>ОУПУ</t>
  </si>
  <si>
    <t>2</t>
  </si>
  <si>
    <t>Основы безопасности жизнедеятельности</t>
  </si>
  <si>
    <t>ОУПБ.10</t>
  </si>
  <si>
    <t>*2</t>
  </si>
  <si>
    <t>ОУПБ.09</t>
  </si>
  <si>
    <t>ОУПБ.08</t>
  </si>
  <si>
    <t>ОУПБ.07</t>
  </si>
  <si>
    <t>ОУПБ.06</t>
  </si>
  <si>
    <t>ОУПБ.05</t>
  </si>
  <si>
    <t>ОУПБ.04</t>
  </si>
  <si>
    <t>ОУПБ.03</t>
  </si>
  <si>
    <t>ОУПБ.02</t>
  </si>
  <si>
    <t>ОУПБ.01</t>
  </si>
  <si>
    <t>Общеобразовательные учебные предметы базового уровня</t>
  </si>
  <si>
    <t>ОУПБ</t>
  </si>
  <si>
    <t>ФГОС-5 (приём 2023)</t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</si>
</sst>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7" fillId="0" borderId="0"/>
  </cellStyleXfs>
  <cellXfs count="609">
    <xf numFmtId="0" fontId="0" fillId="0" borderId="0" xfId="0"/>
    <xf numFmtId="0" fontId="5" fillId="2" borderId="0" xfId="0" applyFont="1" applyFill="1" applyProtection="1">
      <protection hidden="1"/>
    </xf>
    <xf numFmtId="0" fontId="6" fillId="2" borderId="13" xfId="0" applyFont="1" applyFill="1" applyBorder="1" applyAlignment="1" applyProtection="1">
      <alignment horizontal="center" vertical="top" wrapText="1"/>
      <protection hidden="1"/>
    </xf>
    <xf numFmtId="0" fontId="4" fillId="2" borderId="14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5" fillId="2" borderId="11" xfId="0" applyFont="1" applyFill="1" applyBorder="1" applyProtection="1">
      <protection hidden="1"/>
    </xf>
    <xf numFmtId="0" fontId="8" fillId="2" borderId="8" xfId="0" applyFont="1" applyFill="1" applyBorder="1" applyAlignment="1" applyProtection="1">
      <alignment horizontal="center" vertical="top" wrapText="1"/>
      <protection hidden="1"/>
    </xf>
    <xf numFmtId="0" fontId="8" fillId="2" borderId="15" xfId="0" applyFont="1" applyFill="1" applyBorder="1" applyAlignment="1" applyProtection="1">
      <alignment vertical="top" wrapText="1"/>
      <protection hidden="1"/>
    </xf>
    <xf numFmtId="1" fontId="6" fillId="2" borderId="8" xfId="0" applyNumberFormat="1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" xfId="0" applyFont="1" applyFill="1" applyBorder="1" applyAlignment="1" applyProtection="1">
      <alignment horizontal="center" vertical="top" wrapText="1"/>
      <protection hidden="1"/>
    </xf>
    <xf numFmtId="0" fontId="6" fillId="2" borderId="8" xfId="0" applyFont="1" applyFill="1" applyBorder="1" applyAlignment="1" applyProtection="1">
      <alignment horizontal="center" vertical="top" wrapText="1"/>
      <protection hidden="1"/>
    </xf>
    <xf numFmtId="0" fontId="4" fillId="2" borderId="8" xfId="0" applyFont="1" applyFill="1" applyBorder="1" applyAlignment="1" applyProtection="1">
      <alignment horizontal="center" vertical="top" wrapText="1"/>
      <protection hidden="1"/>
    </xf>
    <xf numFmtId="0" fontId="6" fillId="2" borderId="1" xfId="0" applyFont="1" applyFill="1" applyBorder="1" applyAlignment="1" applyProtection="1">
      <alignment wrapText="1"/>
      <protection hidden="1"/>
    </xf>
    <xf numFmtId="1" fontId="6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12" fillId="4" borderId="15" xfId="0" applyFont="1" applyFill="1" applyBorder="1" applyAlignment="1">
      <alignment horizontal="justify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5" borderId="15" xfId="0" applyFont="1" applyFill="1" applyBorder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7" fillId="5" borderId="15" xfId="0" applyFont="1" applyFill="1" applyBorder="1" applyAlignment="1" applyProtection="1">
      <alignment vertical="top" wrapText="1"/>
      <protection hidden="1"/>
    </xf>
    <xf numFmtId="0" fontId="7" fillId="5" borderId="8" xfId="0" applyFont="1" applyFill="1" applyBorder="1" applyAlignment="1" applyProtection="1">
      <alignment vertical="top" wrapText="1"/>
      <protection hidden="1"/>
    </xf>
    <xf numFmtId="1" fontId="4" fillId="5" borderId="8" xfId="0" applyNumberFormat="1" applyFont="1" applyFill="1" applyBorder="1" applyAlignment="1" applyProtection="1">
      <alignment horizontal="center" vertical="top" wrapText="1"/>
      <protection hidden="1"/>
    </xf>
    <xf numFmtId="1" fontId="4" fillId="5" borderId="15" xfId="0" applyNumberFormat="1" applyFont="1" applyFill="1" applyBorder="1" applyAlignment="1" applyProtection="1">
      <alignment horizontal="center" vertical="top" wrapText="1"/>
      <protection hidden="1"/>
    </xf>
    <xf numFmtId="1" fontId="6" fillId="2" borderId="15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5" xfId="0" applyNumberFormat="1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horizontal="left" vertical="center" wrapText="1"/>
      <protection hidden="1"/>
    </xf>
    <xf numFmtId="0" fontId="6" fillId="2" borderId="7" xfId="0" applyFont="1" applyFill="1" applyBorder="1" applyAlignment="1" applyProtection="1">
      <alignment horizontal="left" vertical="center" wrapText="1"/>
      <protection hidden="1"/>
    </xf>
    <xf numFmtId="0" fontId="6" fillId="3" borderId="7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vertical="top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left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9" fillId="5" borderId="8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center" vertical="center" wrapText="1"/>
      <protection hidden="1"/>
    </xf>
    <xf numFmtId="0" fontId="9" fillId="5" borderId="10" xfId="0" applyFont="1" applyFill="1" applyBorder="1" applyAlignment="1" applyProtection="1">
      <alignment horizontal="center" vertical="center" wrapText="1"/>
      <protection hidden="1"/>
    </xf>
    <xf numFmtId="0" fontId="9" fillId="5" borderId="11" xfId="0" applyFont="1" applyFill="1" applyBorder="1" applyAlignment="1" applyProtection="1">
      <alignment horizontal="center" vertical="center" wrapText="1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10" fillId="5" borderId="14" xfId="0" applyFont="1" applyFill="1" applyBorder="1" applyAlignment="1" applyProtection="1">
      <alignment horizontal="center" vertical="center"/>
      <protection hidden="1"/>
    </xf>
    <xf numFmtId="0" fontId="10" fillId="5" borderId="8" xfId="0" applyFont="1" applyFill="1" applyBorder="1" applyAlignment="1" applyProtection="1">
      <alignment horizontal="center" vertical="center"/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13" fillId="2" borderId="8" xfId="0" applyFont="1" applyFill="1" applyBorder="1" applyAlignment="1" applyProtection="1">
      <alignment horizontal="center" vertical="top" wrapText="1"/>
      <protection hidden="1"/>
    </xf>
    <xf numFmtId="0" fontId="9" fillId="8" borderId="15" xfId="0" applyFont="1" applyFill="1" applyBorder="1" applyAlignment="1" applyProtection="1">
      <alignment horizontal="left" vertic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9" fillId="8" borderId="10" xfId="0" applyFont="1" applyFill="1" applyBorder="1" applyAlignment="1" applyProtection="1">
      <alignment horizontal="center" vertical="center" wrapText="1"/>
      <protection hidden="1"/>
    </xf>
    <xf numFmtId="0" fontId="9" fillId="8" borderId="11" xfId="0" applyFont="1" applyFill="1" applyBorder="1" applyAlignment="1" applyProtection="1">
      <alignment horizontal="center" vertical="center" wrapText="1"/>
      <protection hidden="1"/>
    </xf>
    <xf numFmtId="0" fontId="9" fillId="8" borderId="12" xfId="0" applyFont="1" applyFill="1" applyBorder="1" applyAlignment="1" applyProtection="1">
      <alignment horizontal="center" vertical="center" wrapText="1"/>
      <protection hidden="1"/>
    </xf>
    <xf numFmtId="0" fontId="10" fillId="8" borderId="14" xfId="0" applyFont="1" applyFill="1" applyBorder="1" applyAlignment="1" applyProtection="1">
      <alignment horizontal="center" vertical="center"/>
      <protection hidden="1"/>
    </xf>
    <xf numFmtId="0" fontId="10" fillId="8" borderId="8" xfId="0" applyFont="1" applyFill="1" applyBorder="1" applyAlignment="1" applyProtection="1">
      <alignment horizontal="center" vertical="center"/>
      <protection hidden="1"/>
    </xf>
    <xf numFmtId="0" fontId="9" fillId="8" borderId="8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wrapText="1"/>
      <protection hidden="1"/>
    </xf>
    <xf numFmtId="0" fontId="4" fillId="5" borderId="8" xfId="0" applyFont="1" applyFill="1" applyBorder="1" applyAlignment="1" applyProtection="1">
      <alignment horizontal="center" vertical="top" wrapText="1"/>
      <protection hidden="1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10" borderId="14" xfId="0" applyFont="1" applyFill="1" applyBorder="1" applyAlignment="1" applyProtection="1">
      <alignment horizontal="center" vertical="top" wrapText="1"/>
      <protection hidden="1"/>
    </xf>
    <xf numFmtId="0" fontId="6" fillId="10" borderId="14" xfId="0" applyFont="1" applyFill="1" applyBorder="1" applyAlignment="1" applyProtection="1">
      <alignment horizontal="center" vertical="center" wrapText="1"/>
      <protection hidden="1"/>
    </xf>
    <xf numFmtId="0" fontId="4" fillId="10" borderId="14" xfId="0" applyFont="1" applyFill="1" applyBorder="1" applyAlignment="1" applyProtection="1">
      <alignment horizontal="center" vertical="center" wrapText="1"/>
      <protection hidden="1"/>
    </xf>
    <xf numFmtId="0" fontId="6" fillId="10" borderId="15" xfId="0" applyFont="1" applyFill="1" applyBorder="1" applyAlignment="1" applyProtection="1">
      <alignment horizontal="center" vertical="top" wrapText="1"/>
      <protection hidden="1"/>
    </xf>
    <xf numFmtId="0" fontId="12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wrapText="1"/>
    </xf>
    <xf numFmtId="0" fontId="6" fillId="3" borderId="14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vertical="top" wrapText="1"/>
      <protection hidden="1"/>
    </xf>
    <xf numFmtId="0" fontId="6" fillId="2" borderId="14" xfId="0" applyFont="1" applyFill="1" applyBorder="1" applyAlignment="1" applyProtection="1">
      <alignment wrapText="1"/>
      <protection hidden="1"/>
    </xf>
    <xf numFmtId="0" fontId="6" fillId="2" borderId="14" xfId="0" applyFont="1" applyFill="1" applyBorder="1" applyProtection="1">
      <protection hidden="1"/>
    </xf>
    <xf numFmtId="0" fontId="6" fillId="2" borderId="14" xfId="0" applyFont="1" applyFill="1" applyBorder="1" applyAlignment="1" applyProtection="1">
      <alignment vertical="top" wrapText="1"/>
      <protection hidden="1"/>
    </xf>
    <xf numFmtId="0" fontId="8" fillId="10" borderId="14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left" vertical="top" wrapText="1"/>
      <protection hidden="1"/>
    </xf>
    <xf numFmtId="0" fontId="16" fillId="0" borderId="0" xfId="0" applyFont="1" applyAlignment="1">
      <alignment horizontal="left" vertical="top" wrapText="1"/>
    </xf>
    <xf numFmtId="0" fontId="6" fillId="2" borderId="9" xfId="0" applyFont="1" applyFill="1" applyBorder="1" applyAlignment="1" applyProtection="1">
      <alignment horizontal="left" vertical="center" wrapText="1"/>
      <protection hidden="1"/>
    </xf>
    <xf numFmtId="1" fontId="15" fillId="9" borderId="14" xfId="0" applyNumberFormat="1" applyFont="1" applyFill="1" applyBorder="1" applyAlignment="1" applyProtection="1">
      <alignment horizontal="center" vertical="center" wrapText="1"/>
      <protection hidden="1"/>
    </xf>
    <xf numFmtId="1" fontId="7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1" fontId="8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14" fillId="2" borderId="14" xfId="0" applyFont="1" applyFill="1" applyBorder="1" applyAlignment="1" applyProtection="1">
      <alignment horizontal="center" vertical="center"/>
      <protection hidden="1"/>
    </xf>
    <xf numFmtId="1" fontId="4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left" vertical="center" wrapText="1"/>
      <protection hidden="1"/>
    </xf>
    <xf numFmtId="0" fontId="9" fillId="6" borderId="1" xfId="0" applyFont="1" applyFill="1" applyBorder="1" applyAlignment="1" applyProtection="1">
      <alignment horizontal="left" vertical="center" wrapText="1"/>
      <protection hidden="1"/>
    </xf>
    <xf numFmtId="1" fontId="9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9" fillId="6" borderId="11" xfId="0" applyFont="1" applyFill="1" applyBorder="1" applyAlignment="1" applyProtection="1">
      <alignment horizontal="center" vertical="center" wrapText="1"/>
      <protection hidden="1"/>
    </xf>
    <xf numFmtId="0" fontId="9" fillId="6" borderId="12" xfId="0" applyFont="1" applyFill="1" applyBorder="1" applyAlignment="1" applyProtection="1">
      <alignment horizontal="center" vertical="center" wrapText="1"/>
      <protection hidden="1"/>
    </xf>
    <xf numFmtId="0" fontId="10" fillId="6" borderId="14" xfId="0" applyFont="1" applyFill="1" applyBorder="1" applyAlignment="1" applyProtection="1">
      <alignment horizontal="center" vertical="center"/>
      <protection hidden="1"/>
    </xf>
    <xf numFmtId="0" fontId="10" fillId="6" borderId="8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6" fillId="11" borderId="14" xfId="0" applyFont="1" applyFill="1" applyBorder="1" applyAlignment="1" applyProtection="1">
      <alignment horizontal="center" vertical="top" wrapText="1"/>
      <protection hidden="1"/>
    </xf>
    <xf numFmtId="0" fontId="6" fillId="11" borderId="5" xfId="0" applyFont="1" applyFill="1" applyBorder="1" applyAlignment="1" applyProtection="1">
      <alignment horizontal="center" vertical="top" wrapText="1"/>
      <protection hidden="1"/>
    </xf>
    <xf numFmtId="0" fontId="6" fillId="11" borderId="13" xfId="0" applyFont="1" applyFill="1" applyBorder="1" applyAlignment="1" applyProtection="1">
      <alignment horizontal="center" vertical="top" wrapText="1"/>
      <protection hidden="1"/>
    </xf>
    <xf numFmtId="0" fontId="6" fillId="11" borderId="14" xfId="0" applyFont="1" applyFill="1" applyBorder="1" applyAlignment="1" applyProtection="1">
      <alignment horizontal="center" vertical="center" textRotation="90" wrapText="1"/>
      <protection hidden="1"/>
    </xf>
    <xf numFmtId="0" fontId="6" fillId="11" borderId="8" xfId="0" applyFont="1" applyFill="1" applyBorder="1" applyAlignment="1" applyProtection="1">
      <alignment horizontal="center" vertical="top" wrapText="1"/>
      <protection hidden="1"/>
    </xf>
    <xf numFmtId="0" fontId="6" fillId="11" borderId="15" xfId="0" applyFont="1" applyFill="1" applyBorder="1" applyAlignment="1" applyProtection="1">
      <alignment horizontal="center" vertical="top" wrapText="1"/>
      <protection hidden="1"/>
    </xf>
    <xf numFmtId="0" fontId="15" fillId="9" borderId="14" xfId="0" applyFont="1" applyFill="1" applyBorder="1" applyAlignment="1" applyProtection="1">
      <alignment vertical="top" wrapText="1"/>
      <protection hidden="1"/>
    </xf>
    <xf numFmtId="1" fontId="6" fillId="5" borderId="8" xfId="0" applyNumberFormat="1" applyFont="1" applyFill="1" applyBorder="1" applyAlignment="1" applyProtection="1">
      <alignment horizontal="center" vertical="top" wrapText="1"/>
      <protection hidden="1"/>
    </xf>
    <xf numFmtId="1" fontId="13" fillId="5" borderId="8" xfId="0" applyNumberFormat="1" applyFont="1" applyFill="1" applyBorder="1" applyAlignment="1" applyProtection="1">
      <alignment horizontal="center" vertical="top" wrapText="1"/>
      <protection hidden="1"/>
    </xf>
    <xf numFmtId="1" fontId="4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13" fillId="2" borderId="8" xfId="0" applyNumberFormat="1" applyFont="1" applyFill="1" applyBorder="1" applyAlignment="1" applyProtection="1">
      <alignment horizontal="center" vertical="top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14" fillId="2" borderId="8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6" fillId="2" borderId="22" xfId="0" applyFont="1" applyFill="1" applyBorder="1" applyAlignment="1" applyProtection="1">
      <alignment horizontal="left" vertical="center" wrapText="1"/>
      <protection hidden="1"/>
    </xf>
    <xf numFmtId="0" fontId="6" fillId="2" borderId="14" xfId="0" applyFont="1" applyFill="1" applyBorder="1" applyAlignment="1" applyProtection="1">
      <alignment horizontal="left" vertical="center"/>
      <protection hidden="1"/>
    </xf>
    <xf numFmtId="0" fontId="6" fillId="2" borderId="14" xfId="0" applyFont="1" applyFill="1" applyBorder="1" applyAlignment="1" applyProtection="1">
      <alignment horizontal="left" vertical="center" wrapText="1"/>
      <protection hidden="1"/>
    </xf>
    <xf numFmtId="0" fontId="15" fillId="9" borderId="10" xfId="0" applyFont="1" applyFill="1" applyBorder="1" applyAlignment="1" applyProtection="1">
      <alignment vertical="center" wrapText="1"/>
      <protection hidden="1"/>
    </xf>
    <xf numFmtId="0" fontId="15" fillId="9" borderId="11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 applyProtection="1">
      <alignment vertical="center"/>
      <protection hidden="1"/>
    </xf>
    <xf numFmtId="0" fontId="20" fillId="0" borderId="14" xfId="0" applyFont="1" applyBorder="1" applyAlignment="1">
      <alignment wrapText="1"/>
    </xf>
    <xf numFmtId="0" fontId="20" fillId="0" borderId="14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justify" vertical="center" wrapText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1" fontId="4" fillId="2" borderId="8" xfId="0" applyNumberFormat="1" applyFont="1" applyFill="1" applyBorder="1" applyAlignment="1" applyProtection="1">
      <alignment horizontal="center" vertical="top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15" fillId="9" borderId="14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6" fillId="12" borderId="13" xfId="0" applyFont="1" applyFill="1" applyBorder="1" applyAlignment="1" applyProtection="1">
      <alignment horizontal="center" vertical="top" wrapText="1"/>
      <protection hidden="1"/>
    </xf>
    <xf numFmtId="0" fontId="6" fillId="12" borderId="15" xfId="0" applyFont="1" applyFill="1" applyBorder="1" applyAlignment="1" applyProtection="1">
      <alignment horizontal="center" vertical="top" wrapText="1"/>
      <protection hidden="1"/>
    </xf>
    <xf numFmtId="0" fontId="4" fillId="10" borderId="11" xfId="0" applyFont="1" applyFill="1" applyBorder="1" applyAlignment="1" applyProtection="1">
      <alignment horizontal="center" vertical="top" wrapText="1"/>
      <protection hidden="1"/>
    </xf>
    <xf numFmtId="0" fontId="4" fillId="3" borderId="10" xfId="0" applyFont="1" applyFill="1" applyBorder="1" applyAlignment="1" applyProtection="1">
      <alignment horizontal="center" vertical="top" wrapText="1"/>
      <protection hidden="1"/>
    </xf>
    <xf numFmtId="0" fontId="4" fillId="3" borderId="14" xfId="0" applyFont="1" applyFill="1" applyBorder="1" applyAlignment="1" applyProtection="1">
      <alignment horizontal="center" vertical="top" wrapText="1"/>
      <protection hidden="1"/>
    </xf>
    <xf numFmtId="0" fontId="4" fillId="12" borderId="12" xfId="0" applyFont="1" applyFill="1" applyBorder="1" applyAlignment="1" applyProtection="1">
      <alignment horizontal="center" vertical="top" wrapText="1"/>
      <protection hidden="1"/>
    </xf>
    <xf numFmtId="0" fontId="15" fillId="9" borderId="14" xfId="0" applyFont="1" applyFill="1" applyBorder="1" applyAlignment="1" applyProtection="1">
      <alignment vertical="center" wrapText="1"/>
      <protection hidden="1"/>
    </xf>
    <xf numFmtId="1" fontId="15" fillId="10" borderId="11" xfId="0" applyNumberFormat="1" applyFont="1" applyFill="1" applyBorder="1" applyAlignment="1" applyProtection="1">
      <alignment horizontal="center" vertical="center" wrapText="1"/>
      <protection hidden="1"/>
    </xf>
    <xf numFmtId="1" fontId="15" fillId="10" borderId="10" xfId="0" applyNumberFormat="1" applyFont="1" applyFill="1" applyBorder="1" applyAlignment="1" applyProtection="1">
      <alignment horizontal="center" vertical="center" wrapText="1"/>
      <protection hidden="1"/>
    </xf>
    <xf numFmtId="1" fontId="15" fillId="10" borderId="14" xfId="0" applyNumberFormat="1" applyFont="1" applyFill="1" applyBorder="1" applyAlignment="1" applyProtection="1">
      <alignment horizontal="center" vertical="center" wrapText="1"/>
      <protection hidden="1"/>
    </xf>
    <xf numFmtId="1" fontId="15" fillId="9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14" xfId="0" applyFont="1" applyFill="1" applyBorder="1" applyAlignment="1" applyProtection="1">
      <alignment vertical="top"/>
      <protection hidden="1"/>
    </xf>
    <xf numFmtId="1" fontId="4" fillId="5" borderId="1" xfId="0" applyNumberFormat="1" applyFont="1" applyFill="1" applyBorder="1" applyAlignment="1" applyProtection="1">
      <alignment horizontal="center" vertical="top" wrapText="1"/>
      <protection hidden="1"/>
    </xf>
    <xf numFmtId="1" fontId="4" fillId="5" borderId="7" xfId="0" applyNumberFormat="1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 vertical="top" wrapText="1"/>
      <protection hidden="1"/>
    </xf>
    <xf numFmtId="0" fontId="4" fillId="3" borderId="7" xfId="0" applyFont="1" applyFill="1" applyBorder="1" applyAlignment="1" applyProtection="1">
      <alignment horizontal="center" vertical="top" wrapText="1"/>
      <protection hidden="1"/>
    </xf>
    <xf numFmtId="0" fontId="4" fillId="3" borderId="15" xfId="0" applyFont="1" applyFill="1" applyBorder="1" applyAlignment="1" applyProtection="1">
      <alignment horizontal="center" vertical="top" wrapText="1"/>
      <protection hidden="1"/>
    </xf>
    <xf numFmtId="1" fontId="6" fillId="12" borderId="8" xfId="0" applyNumberFormat="1" applyFont="1" applyFill="1" applyBorder="1" applyAlignment="1" applyProtection="1">
      <alignment horizontal="center" vertical="top" wrapText="1"/>
      <protection hidden="1"/>
    </xf>
    <xf numFmtId="1" fontId="13" fillId="12" borderId="8" xfId="0" applyNumberFormat="1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4" fillId="10" borderId="11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1" fontId="6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10" borderId="11" xfId="0" applyNumberFormat="1" applyFont="1" applyFill="1" applyBorder="1" applyAlignment="1" applyProtection="1">
      <alignment horizontal="center" vertical="top" wrapText="1"/>
      <protection hidden="1"/>
    </xf>
    <xf numFmtId="1" fontId="4" fillId="3" borderId="7" xfId="0" applyNumberFormat="1" applyFont="1" applyFill="1" applyBorder="1" applyAlignment="1" applyProtection="1">
      <alignment horizontal="center" vertical="top" wrapText="1"/>
      <protection hidden="1"/>
    </xf>
    <xf numFmtId="1" fontId="4" fillId="3" borderId="15" xfId="0" applyNumberFormat="1" applyFont="1" applyFill="1" applyBorder="1" applyAlignment="1" applyProtection="1">
      <alignment horizontal="center" vertical="top" wrapText="1"/>
      <protection hidden="1"/>
    </xf>
    <xf numFmtId="0" fontId="7" fillId="10" borderId="11" xfId="0" applyFont="1" applyFill="1" applyBorder="1" applyAlignment="1" applyProtection="1">
      <alignment horizontal="center" vertical="top" wrapText="1"/>
      <protection hidden="1"/>
    </xf>
    <xf numFmtId="0" fontId="7" fillId="3" borderId="7" xfId="0" applyFont="1" applyFill="1" applyBorder="1" applyAlignment="1" applyProtection="1">
      <alignment horizontal="center" vertical="top" wrapText="1"/>
      <protection hidden="1"/>
    </xf>
    <xf numFmtId="0" fontId="7" fillId="13" borderId="15" xfId="0" applyFont="1" applyFill="1" applyBorder="1" applyAlignment="1" applyProtection="1">
      <alignment horizontal="center" vertical="top" wrapText="1"/>
      <protection hidden="1"/>
    </xf>
    <xf numFmtId="0" fontId="4" fillId="5" borderId="14" xfId="0" applyFont="1" applyFill="1" applyBorder="1" applyAlignment="1" applyProtection="1">
      <alignment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6" fillId="10" borderId="11" xfId="0" applyFont="1" applyFill="1" applyBorder="1" applyAlignment="1" applyProtection="1">
      <alignment horizontal="center" vertical="top" wrapText="1"/>
      <protection hidden="1"/>
    </xf>
    <xf numFmtId="0" fontId="6" fillId="3" borderId="15" xfId="0" applyFont="1" applyFill="1" applyBorder="1" applyAlignment="1" applyProtection="1">
      <alignment horizontal="center" vertical="top" wrapText="1"/>
      <protection hidden="1"/>
    </xf>
    <xf numFmtId="0" fontId="6" fillId="12" borderId="8" xfId="0" applyFont="1" applyFill="1" applyBorder="1" applyAlignment="1" applyProtection="1">
      <alignment horizontal="center" vertical="top" wrapText="1"/>
      <protection hidden="1"/>
    </xf>
    <xf numFmtId="0" fontId="6" fillId="10" borderId="11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 wrapText="1"/>
      <protection hidden="1"/>
    </xf>
    <xf numFmtId="0" fontId="6" fillId="12" borderId="8" xfId="0" applyFont="1" applyFill="1" applyBorder="1" applyAlignment="1" applyProtection="1">
      <alignment horizontal="center" vertical="center" wrapText="1"/>
      <protection hidden="1"/>
    </xf>
    <xf numFmtId="0" fontId="8" fillId="12" borderId="8" xfId="0" applyFont="1" applyFill="1" applyBorder="1" applyAlignment="1" applyProtection="1">
      <alignment horizontal="center" vertical="center" wrapText="1"/>
      <protection hidden="1"/>
    </xf>
    <xf numFmtId="1" fontId="6" fillId="10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7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top" wrapText="1"/>
      <protection hidden="1"/>
    </xf>
    <xf numFmtId="0" fontId="6" fillId="13" borderId="15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Protection="1">
      <protection hidden="1"/>
    </xf>
    <xf numFmtId="0" fontId="6" fillId="10" borderId="11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4" fillId="12" borderId="14" xfId="0" applyFont="1" applyFill="1" applyBorder="1" applyAlignment="1" applyProtection="1">
      <alignment horizontal="center" vertical="center"/>
      <protection hidden="1"/>
    </xf>
    <xf numFmtId="1" fontId="4" fillId="12" borderId="14" xfId="0" applyNumberFormat="1" applyFont="1" applyFill="1" applyBorder="1" applyAlignment="1" applyProtection="1">
      <alignment horizontal="center" vertical="center" wrapText="1"/>
      <protection hidden="1"/>
    </xf>
    <xf numFmtId="1" fontId="6" fillId="12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10" borderId="1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4" fillId="12" borderId="8" xfId="0" applyFont="1" applyFill="1" applyBorder="1" applyAlignment="1" applyProtection="1">
      <alignment horizontal="center" vertical="center"/>
      <protection hidden="1"/>
    </xf>
    <xf numFmtId="1" fontId="4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12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1" fontId="4" fillId="6" borderId="7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1" fontId="4" fillId="1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vertical="center" wrapText="1"/>
      <protection hidden="1"/>
    </xf>
    <xf numFmtId="0" fontId="6" fillId="12" borderId="14" xfId="0" applyFont="1" applyFill="1" applyBorder="1" applyAlignment="1" applyProtection="1">
      <alignment horizontal="center" vertical="center"/>
      <protection hidden="1"/>
    </xf>
    <xf numFmtId="0" fontId="7" fillId="10" borderId="4" xfId="0" applyFont="1" applyFill="1" applyBorder="1" applyAlignment="1" applyProtection="1">
      <alignment horizontal="center" vertical="center" wrapText="1"/>
      <protection hidden="1"/>
    </xf>
    <xf numFmtId="0" fontId="7" fillId="7" borderId="14" xfId="0" applyFont="1" applyFill="1" applyBorder="1" applyAlignment="1" applyProtection="1">
      <alignment horizontal="center" vertical="center" wrapText="1"/>
      <protection hidden="1"/>
    </xf>
    <xf numFmtId="0" fontId="8" fillId="10" borderId="11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6" fillId="12" borderId="14" xfId="0" applyFont="1" applyFill="1" applyBorder="1" applyProtection="1">
      <protection hidden="1"/>
    </xf>
    <xf numFmtId="0" fontId="8" fillId="10" borderId="11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4" fillId="12" borderId="14" xfId="0" applyFont="1" applyFill="1" applyBorder="1" applyAlignment="1" applyProtection="1">
      <alignment horizontal="center" vertical="center" wrapText="1"/>
      <protection hidden="1"/>
    </xf>
    <xf numFmtId="0" fontId="6" fillId="12" borderId="14" xfId="0" applyFont="1" applyFill="1" applyBorder="1" applyAlignment="1" applyProtection="1">
      <alignment horizontal="center" vertical="center" wrapText="1"/>
      <protection hidden="1"/>
    </xf>
    <xf numFmtId="1" fontId="8" fillId="10" borderId="1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7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4" fillId="12" borderId="8" xfId="0" applyNumberFormat="1" applyFont="1" applyFill="1" applyBorder="1" applyAlignment="1" applyProtection="1">
      <alignment horizontal="center" vertical="top" wrapText="1"/>
      <protection hidden="1"/>
    </xf>
    <xf numFmtId="1" fontId="6" fillId="3" borderId="8" xfId="0" applyNumberFormat="1" applyFont="1" applyFill="1" applyBorder="1" applyAlignment="1" applyProtection="1">
      <alignment horizontal="center" vertical="top" wrapText="1"/>
      <protection hidden="1"/>
    </xf>
    <xf numFmtId="0" fontId="9" fillId="6" borderId="14" xfId="0" applyFont="1" applyFill="1" applyBorder="1" applyAlignment="1" applyProtection="1">
      <alignment horizontal="center" vertical="center" wrapText="1"/>
      <protection hidden="1"/>
    </xf>
    <xf numFmtId="0" fontId="9" fillId="10" borderId="1" xfId="0" applyFont="1" applyFill="1" applyBorder="1" applyAlignment="1" applyProtection="1">
      <alignment horizontal="center" vertical="center" wrapText="1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1" fontId="9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9" fillId="12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9" fillId="5" borderId="7" xfId="0" applyFont="1" applyFill="1" applyBorder="1" applyAlignment="1" applyProtection="1">
      <alignment horizontal="center" vertical="center" wrapText="1"/>
      <protection hidden="1"/>
    </xf>
    <xf numFmtId="1" fontId="7" fillId="5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8" borderId="14" xfId="0" applyFont="1" applyFill="1" applyBorder="1" applyAlignment="1" applyProtection="1">
      <alignment horizontal="center" vertical="center" wrapText="1"/>
      <protection hidden="1"/>
    </xf>
    <xf numFmtId="1" fontId="19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 applyProtection="1">
      <alignment horizontal="center" vertical="center" wrapText="1"/>
      <protection hidden="1"/>
    </xf>
    <xf numFmtId="0" fontId="8" fillId="12" borderId="15" xfId="0" applyFont="1" applyFill="1" applyBorder="1" applyAlignment="1" applyProtection="1">
      <alignment horizontal="center" vertical="top" wrapText="1"/>
      <protection hidden="1"/>
    </xf>
    <xf numFmtId="0" fontId="8" fillId="2" borderId="14" xfId="0" applyFont="1" applyFill="1" applyBorder="1" applyAlignment="1" applyProtection="1">
      <alignment horizontal="center"/>
      <protection hidden="1"/>
    </xf>
    <xf numFmtId="0" fontId="8" fillId="12" borderId="14" xfId="0" applyFont="1" applyFill="1" applyBorder="1" applyProtection="1">
      <protection hidden="1"/>
    </xf>
    <xf numFmtId="0" fontId="8" fillId="12" borderId="14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8" fillId="2" borderId="14" xfId="0" applyFont="1" applyFill="1" applyBorder="1" applyAlignment="1" applyProtection="1">
      <alignment horizontal="left" vertical="top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12" fillId="0" borderId="2" xfId="0" applyFont="1" applyBorder="1" applyAlignment="1">
      <alignment horizontal="left" vertical="top" wrapText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10" borderId="14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13" fillId="2" borderId="14" xfId="0" applyFont="1" applyFill="1" applyBorder="1" applyAlignment="1" applyProtection="1">
      <alignment horizontal="center" vertical="top" wrapText="1"/>
      <protection hidden="1"/>
    </xf>
    <xf numFmtId="1" fontId="13" fillId="2" borderId="0" xfId="0" applyNumberFormat="1" applyFont="1" applyFill="1" applyAlignment="1" applyProtection="1">
      <alignment horizontal="center" vertical="center" wrapText="1"/>
      <protection hidden="1"/>
    </xf>
    <xf numFmtId="1" fontId="6" fillId="2" borderId="0" xfId="0" applyNumberFormat="1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1" fontId="6" fillId="12" borderId="0" xfId="0" applyNumberFormat="1" applyFont="1" applyFill="1" applyAlignment="1" applyProtection="1">
      <alignment horizontal="center" vertical="center" wrapText="1"/>
      <protection hidden="1"/>
    </xf>
    <xf numFmtId="0" fontId="6" fillId="12" borderId="14" xfId="0" applyFont="1" applyFill="1" applyBorder="1" applyAlignment="1" applyProtection="1">
      <alignment horizontal="center" vertical="top" wrapText="1"/>
      <protection hidden="1"/>
    </xf>
    <xf numFmtId="0" fontId="5" fillId="12" borderId="14" xfId="0" applyFont="1" applyFill="1" applyBorder="1" applyAlignment="1" applyProtection="1">
      <alignment horizontal="center" vertical="center"/>
      <protection hidden="1"/>
    </xf>
    <xf numFmtId="2" fontId="15" fillId="8" borderId="13" xfId="0" applyNumberFormat="1" applyFont="1" applyFill="1" applyBorder="1" applyAlignment="1" applyProtection="1">
      <alignment horizontal="center" vertical="center" wrapText="1"/>
      <protection hidden="1"/>
    </xf>
    <xf numFmtId="2" fontId="15" fillId="8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8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top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5" fillId="5" borderId="5" xfId="0" applyFont="1" applyFill="1" applyBorder="1" applyAlignment="1" applyProtection="1">
      <alignment horizontal="center" vertical="top"/>
      <protection hidden="1"/>
    </xf>
    <xf numFmtId="0" fontId="5" fillId="5" borderId="8" xfId="0" applyFont="1" applyFill="1" applyBorder="1" applyAlignment="1" applyProtection="1">
      <alignment horizontal="center" vertical="top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  <xf numFmtId="0" fontId="4" fillId="7" borderId="8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vertical="top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top" wrapText="1"/>
      <protection hidden="1"/>
    </xf>
    <xf numFmtId="1" fontId="4" fillId="2" borderId="0" xfId="0" applyNumberFormat="1" applyFont="1" applyFill="1" applyAlignment="1" applyProtection="1">
      <alignment horizontal="center" vertical="top" wrapText="1"/>
      <protection hidden="1"/>
    </xf>
    <xf numFmtId="0" fontId="5" fillId="2" borderId="10" xfId="0" applyFont="1" applyFill="1" applyBorder="1" applyAlignment="1" applyProtection="1">
      <alignment vertical="top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top"/>
      <protection hidden="1"/>
    </xf>
    <xf numFmtId="0" fontId="6" fillId="2" borderId="12" xfId="0" applyFont="1" applyFill="1" applyBorder="1" applyAlignment="1" applyProtection="1">
      <alignment vertical="center"/>
      <protection hidden="1"/>
    </xf>
    <xf numFmtId="0" fontId="15" fillId="9" borderId="12" xfId="0" applyFont="1" applyFill="1" applyBorder="1" applyAlignment="1" applyProtection="1">
      <alignment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0" fontId="15" fillId="9" borderId="10" xfId="0" applyFont="1" applyFill="1" applyBorder="1" applyAlignment="1" applyProtection="1">
      <alignment horizontal="center" vertical="center" wrapText="1"/>
      <protection hidden="1"/>
    </xf>
    <xf numFmtId="1" fontId="19" fillId="8" borderId="9" xfId="0" applyNumberFormat="1" applyFont="1" applyFill="1" applyBorder="1" applyAlignment="1" applyProtection="1">
      <alignment horizontal="center" vertical="center" wrapText="1"/>
      <protection hidden="1"/>
    </xf>
    <xf numFmtId="1" fontId="19" fillId="8" borderId="6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8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vertical="center" wrapText="1"/>
      <protection hidden="1"/>
    </xf>
    <xf numFmtId="0" fontId="6" fillId="3" borderId="16" xfId="0" applyFont="1" applyFill="1" applyBorder="1" applyAlignment="1" applyProtection="1">
      <alignment vertical="center" wrapText="1"/>
      <protection hidden="1"/>
    </xf>
    <xf numFmtId="0" fontId="9" fillId="2" borderId="25" xfId="0" applyFont="1" applyFill="1" applyBorder="1" applyAlignment="1" applyProtection="1">
      <alignment vertical="top" wrapText="1"/>
      <protection hidden="1"/>
    </xf>
    <xf numFmtId="0" fontId="9" fillId="2" borderId="26" xfId="0" applyFont="1" applyFill="1" applyBorder="1" applyAlignment="1" applyProtection="1">
      <alignment vertical="top" wrapText="1"/>
      <protection hidden="1"/>
    </xf>
    <xf numFmtId="0" fontId="6" fillId="2" borderId="16" xfId="0" applyFont="1" applyFill="1" applyBorder="1" applyAlignment="1" applyProtection="1">
      <alignment horizontal="left" vertical="top" wrapText="1"/>
      <protection hidden="1"/>
    </xf>
    <xf numFmtId="0" fontId="6" fillId="2" borderId="16" xfId="0" applyFont="1" applyFill="1" applyBorder="1" applyAlignment="1" applyProtection="1">
      <alignment vertical="top" wrapText="1"/>
      <protection hidden="1"/>
    </xf>
    <xf numFmtId="0" fontId="8" fillId="2" borderId="12" xfId="0" applyFont="1" applyFill="1" applyBorder="1" applyAlignment="1" applyProtection="1">
      <alignment horizontal="center"/>
      <protection hidden="1"/>
    </xf>
    <xf numFmtId="0" fontId="6" fillId="2" borderId="16" xfId="0" applyFont="1" applyFill="1" applyBorder="1" applyProtection="1">
      <protection hidden="1"/>
    </xf>
    <xf numFmtId="0" fontId="6" fillId="2" borderId="12" xfId="0" applyFont="1" applyFill="1" applyBorder="1" applyAlignment="1" applyProtection="1">
      <alignment horizontal="center"/>
      <protection hidden="1"/>
    </xf>
    <xf numFmtId="0" fontId="6" fillId="2" borderId="19" xfId="0" applyFont="1" applyFill="1" applyBorder="1" applyProtection="1">
      <protection hidden="1"/>
    </xf>
    <xf numFmtId="1" fontId="6" fillId="0" borderId="14" xfId="0" applyNumberFormat="1" applyFont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top" wrapText="1"/>
      <protection hidden="1"/>
    </xf>
    <xf numFmtId="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" xfId="0" applyNumberFormat="1" applyFont="1" applyFill="1" applyBorder="1" applyAlignment="1" applyProtection="1">
      <alignment horizontal="center" vertical="top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1" fontId="6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0" fontId="10" fillId="8" borderId="1" xfId="0" applyFont="1" applyFill="1" applyBorder="1" applyAlignment="1" applyProtection="1">
      <alignment horizontal="center" vertical="center"/>
      <protection hidden="1"/>
    </xf>
    <xf numFmtId="1" fontId="4" fillId="2" borderId="16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16" xfId="0" applyNumberFormat="1" applyFont="1" applyFill="1" applyBorder="1" applyAlignment="1" applyProtection="1">
      <alignment horizontal="center" vertical="center" wrapText="1"/>
      <protection hidden="1"/>
    </xf>
    <xf numFmtId="1" fontId="24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24" fillId="9" borderId="16" xfId="0" applyNumberFormat="1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1" fontId="13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13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6" xfId="0" applyFont="1" applyBorder="1" applyAlignment="1">
      <alignment horizontal="center" vertical="center"/>
    </xf>
    <xf numFmtId="0" fontId="13" fillId="3" borderId="8" xfId="0" applyFont="1" applyFill="1" applyBorder="1" applyAlignment="1" applyProtection="1">
      <alignment horizontal="center" vertical="top" wrapText="1"/>
      <protection hidden="1"/>
    </xf>
    <xf numFmtId="0" fontId="26" fillId="3" borderId="14" xfId="0" applyFont="1" applyFill="1" applyBorder="1" applyAlignment="1" applyProtection="1">
      <alignment horizontal="center" vertical="center"/>
      <protection hidden="1"/>
    </xf>
    <xf numFmtId="0" fontId="13" fillId="3" borderId="14" xfId="0" applyFont="1" applyFill="1" applyBorder="1" applyAlignment="1" applyProtection="1">
      <alignment horizontal="center" vertical="center"/>
      <protection hidden="1"/>
    </xf>
    <xf numFmtId="0" fontId="14" fillId="3" borderId="14" xfId="0" applyFont="1" applyFill="1" applyBorder="1" applyAlignment="1" applyProtection="1">
      <alignment horizontal="center" vertical="center" wrapText="1"/>
      <protection hidden="1"/>
    </xf>
    <xf numFmtId="1" fontId="14" fillId="3" borderId="8" xfId="0" applyNumberFormat="1" applyFont="1" applyFill="1" applyBorder="1" applyAlignment="1" applyProtection="1">
      <alignment horizontal="center" vertical="top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1" fontId="13" fillId="3" borderId="8" xfId="0" applyNumberFormat="1" applyFont="1" applyFill="1" applyBorder="1" applyAlignment="1" applyProtection="1">
      <alignment horizontal="center" vertical="top" wrapText="1"/>
      <protection hidden="1"/>
    </xf>
    <xf numFmtId="0" fontId="25" fillId="6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 applyProtection="1">
      <alignment horizontal="center" vertical="top" wrapText="1"/>
      <protection hidden="1"/>
    </xf>
    <xf numFmtId="1" fontId="4" fillId="0" borderId="0" xfId="0" applyNumberFormat="1" applyFont="1" applyAlignment="1">
      <alignment horizontal="center" vertical="top"/>
    </xf>
    <xf numFmtId="1" fontId="18" fillId="0" borderId="2" xfId="0" applyNumberFormat="1" applyFont="1" applyBorder="1" applyAlignment="1">
      <alignment horizontal="center" vertical="center"/>
    </xf>
    <xf numFmtId="1" fontId="8" fillId="5" borderId="8" xfId="0" applyNumberFormat="1" applyFont="1" applyFill="1" applyBorder="1" applyAlignment="1" applyProtection="1">
      <alignment horizontal="center" vertical="top" wrapText="1"/>
      <protection hidden="1"/>
    </xf>
    <xf numFmtId="1" fontId="4" fillId="5" borderId="16" xfId="0" applyNumberFormat="1" applyFont="1" applyFill="1" applyBorder="1" applyAlignment="1" applyProtection="1">
      <alignment horizontal="center" vertical="top" wrapText="1"/>
      <protection hidden="1"/>
    </xf>
    <xf numFmtId="1" fontId="8" fillId="2" borderId="8" xfId="0" applyNumberFormat="1" applyFont="1" applyFill="1" applyBorder="1" applyAlignment="1" applyProtection="1">
      <alignment horizontal="center" vertical="top" wrapText="1"/>
      <protection hidden="1"/>
    </xf>
    <xf numFmtId="0" fontId="27" fillId="0" borderId="16" xfId="0" applyFont="1" applyBorder="1" applyAlignment="1">
      <alignment horizontal="center" vertical="center"/>
    </xf>
    <xf numFmtId="0" fontId="7" fillId="3" borderId="15" xfId="0" applyFont="1" applyFill="1" applyBorder="1" applyAlignment="1" applyProtection="1">
      <alignment horizontal="center" vertical="top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1" fontId="4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7" xfId="0" applyFont="1" applyFill="1" applyBorder="1" applyAlignment="1" applyProtection="1">
      <alignment horizontal="left" vertical="center" wrapText="1"/>
      <protection hidden="1"/>
    </xf>
    <xf numFmtId="0" fontId="21" fillId="5" borderId="14" xfId="0" applyFont="1" applyFill="1" applyBorder="1" applyAlignment="1">
      <alignment horizontal="left" vertical="top" wrapText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14" xfId="0" applyFont="1" applyFill="1" applyBorder="1" applyAlignment="1" applyProtection="1">
      <alignment horizontal="center" vertical="center" wrapText="1"/>
      <protection hidden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14" fillId="5" borderId="8" xfId="0" applyFont="1" applyFill="1" applyBorder="1" applyAlignment="1" applyProtection="1">
      <alignment horizontal="center" vertical="center" wrapText="1"/>
      <protection hidden="1"/>
    </xf>
    <xf numFmtId="0" fontId="28" fillId="5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7" fillId="12" borderId="12" xfId="0" applyFont="1" applyFill="1" applyBorder="1" applyAlignment="1" applyProtection="1">
      <alignment horizontal="center" vertical="center"/>
      <protection hidden="1"/>
    </xf>
    <xf numFmtId="0" fontId="7" fillId="12" borderId="14" xfId="0" applyFont="1" applyFill="1" applyBorder="1" applyAlignment="1" applyProtection="1">
      <alignment horizontal="center" vertical="center"/>
      <protection hidden="1"/>
    </xf>
    <xf numFmtId="1" fontId="6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13" fillId="12" borderId="8" xfId="0" applyFont="1" applyFill="1" applyBorder="1" applyAlignment="1" applyProtection="1">
      <alignment horizontal="center" vertical="top" wrapText="1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13" fillId="12" borderId="8" xfId="0" applyFont="1" applyFill="1" applyBorder="1" applyAlignment="1" applyProtection="1">
      <alignment horizontal="center" vertical="center" wrapText="1"/>
      <protection hidden="1"/>
    </xf>
    <xf numFmtId="0" fontId="8" fillId="2" borderId="15" xfId="0" applyFont="1" applyFill="1" applyBorder="1" applyAlignment="1" applyProtection="1">
      <alignment horizontal="center" vertical="center" wrapText="1"/>
      <protection hidden="1"/>
    </xf>
    <xf numFmtId="0" fontId="8" fillId="12" borderId="15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/>
    </xf>
    <xf numFmtId="1" fontId="28" fillId="9" borderId="14" xfId="0" applyNumberFormat="1" applyFont="1" applyFill="1" applyBorder="1" applyAlignment="1" applyProtection="1">
      <alignment horizontal="center" vertical="center" wrapText="1"/>
      <protection hidden="1"/>
    </xf>
    <xf numFmtId="1" fontId="7" fillId="9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6" fillId="2" borderId="10" xfId="0" applyFont="1" applyFill="1" applyBorder="1" applyAlignment="1" applyProtection="1">
      <alignment horizontal="center"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left" vertical="center" wrapText="1"/>
      <protection hidden="1"/>
    </xf>
    <xf numFmtId="1" fontId="6" fillId="3" borderId="10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0" borderId="34" xfId="0" applyFont="1" applyBorder="1" applyAlignment="1" applyProtection="1">
      <alignment horizontal="center" vertical="center" wrapText="1"/>
      <protection hidden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10" fontId="16" fillId="10" borderId="2" xfId="0" applyNumberFormat="1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5" fillId="5" borderId="10" xfId="0" applyFont="1" applyFill="1" applyBorder="1" applyAlignment="1" applyProtection="1">
      <alignment horizontal="center" vertical="top"/>
      <protection hidden="1"/>
    </xf>
    <xf numFmtId="0" fontId="5" fillId="5" borderId="11" xfId="0" applyFont="1" applyFill="1" applyBorder="1" applyAlignment="1" applyProtection="1">
      <alignment horizontal="center" vertical="top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11" borderId="0" xfId="0" applyFont="1" applyFill="1" applyAlignment="1" applyProtection="1">
      <alignment horizontal="center" vertical="center" textRotation="90" wrapText="1"/>
      <protection hidden="1"/>
    </xf>
    <xf numFmtId="0" fontId="4" fillId="11" borderId="1" xfId="0" applyFont="1" applyFill="1" applyBorder="1" applyAlignment="1" applyProtection="1">
      <alignment horizontal="center" vertical="center" textRotation="90" wrapText="1"/>
      <protection hidden="1"/>
    </xf>
    <xf numFmtId="0" fontId="6" fillId="11" borderId="20" xfId="0" applyFont="1" applyFill="1" applyBorder="1" applyAlignment="1" applyProtection="1">
      <alignment horizontal="center" vertical="center" wrapText="1"/>
      <protection hidden="1"/>
    </xf>
    <xf numFmtId="0" fontId="6" fillId="11" borderId="16" xfId="0" applyFont="1" applyFill="1" applyBorder="1" applyAlignment="1" applyProtection="1">
      <alignment horizontal="center" vertical="center" wrapText="1"/>
      <protection hidden="1"/>
    </xf>
    <xf numFmtId="0" fontId="6" fillId="11" borderId="19" xfId="0" applyFont="1" applyFill="1" applyBorder="1" applyAlignment="1" applyProtection="1">
      <alignment horizontal="center" vertical="center" wrapText="1"/>
      <protection hidden="1"/>
    </xf>
    <xf numFmtId="0" fontId="6" fillId="11" borderId="2" xfId="0" applyFont="1" applyFill="1" applyBorder="1" applyAlignment="1" applyProtection="1">
      <alignment horizontal="center" vertical="center" textRotation="90" wrapText="1"/>
      <protection hidden="1"/>
    </xf>
    <xf numFmtId="0" fontId="6" fillId="11" borderId="6" xfId="0" applyFont="1" applyFill="1" applyBorder="1" applyAlignment="1" applyProtection="1">
      <alignment horizontal="center" vertical="center" textRotation="90" wrapText="1"/>
      <protection hidden="1"/>
    </xf>
    <xf numFmtId="0" fontId="6" fillId="11" borderId="15" xfId="0" applyFont="1" applyFill="1" applyBorder="1" applyAlignment="1" applyProtection="1">
      <alignment horizontal="center" vertical="center" textRotation="90" wrapText="1"/>
      <protection hidden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textRotation="90" wrapText="1"/>
      <protection hidden="1"/>
    </xf>
    <xf numFmtId="0" fontId="4" fillId="11" borderId="6" xfId="0" applyFont="1" applyFill="1" applyBorder="1" applyAlignment="1" applyProtection="1">
      <alignment horizontal="center" vertical="center" textRotation="90" wrapText="1"/>
      <protection hidden="1"/>
    </xf>
    <xf numFmtId="0" fontId="4" fillId="11" borderId="15" xfId="0" applyFont="1" applyFill="1" applyBorder="1" applyAlignment="1" applyProtection="1">
      <alignment horizontal="center" vertical="center" textRotation="90" wrapText="1"/>
      <protection hidden="1"/>
    </xf>
    <xf numFmtId="0" fontId="4" fillId="11" borderId="2" xfId="0" applyFont="1" applyFill="1" applyBorder="1" applyAlignment="1" applyProtection="1">
      <alignment horizontal="center" vertical="top" wrapText="1"/>
      <protection hidden="1"/>
    </xf>
    <xf numFmtId="0" fontId="4" fillId="11" borderId="6" xfId="0" applyFont="1" applyFill="1" applyBorder="1" applyAlignment="1" applyProtection="1">
      <alignment horizontal="center" vertical="top" wrapText="1"/>
      <protection hidden="1"/>
    </xf>
    <xf numFmtId="0" fontId="4" fillId="11" borderId="9" xfId="0" applyFont="1" applyFill="1" applyBorder="1" applyAlignment="1" applyProtection="1">
      <alignment horizontal="center" vertical="top" wrapText="1"/>
      <protection hidden="1"/>
    </xf>
    <xf numFmtId="0" fontId="4" fillId="11" borderId="7" xfId="0" applyFont="1" applyFill="1" applyBorder="1" applyAlignment="1" applyProtection="1">
      <alignment horizontal="center" vertical="top" wrapText="1"/>
      <protection hidden="1"/>
    </xf>
    <xf numFmtId="0" fontId="4" fillId="11" borderId="4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0" xfId="0" applyFont="1" applyFill="1" applyAlignment="1" applyProtection="1">
      <alignment horizontal="center" vertical="center" wrapText="1"/>
      <protection hidden="1"/>
    </xf>
    <xf numFmtId="0" fontId="4" fillId="10" borderId="3" xfId="0" applyFont="1" applyFill="1" applyBorder="1" applyAlignment="1" applyProtection="1">
      <alignment horizontal="center" vertical="center" wrapText="1"/>
      <protection hidden="1"/>
    </xf>
    <xf numFmtId="0" fontId="4" fillId="10" borderId="9" xfId="0" applyFont="1" applyFill="1" applyBorder="1" applyAlignment="1" applyProtection="1">
      <alignment horizontal="center" vertical="center" wrapText="1"/>
      <protection hidden="1"/>
    </xf>
    <xf numFmtId="0" fontId="4" fillId="10" borderId="0" xfId="0" applyFont="1" applyFill="1" applyAlignment="1" applyProtection="1">
      <alignment horizontal="center" vertical="center" wrapText="1"/>
      <protection hidden="1"/>
    </xf>
    <xf numFmtId="0" fontId="4" fillId="10" borderId="7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textRotation="90" wrapText="1"/>
      <protection hidden="1"/>
    </xf>
    <xf numFmtId="0" fontId="4" fillId="3" borderId="6" xfId="0" applyFont="1" applyFill="1" applyBorder="1" applyAlignment="1" applyProtection="1">
      <alignment horizontal="center" vertical="center" textRotation="90" wrapText="1"/>
      <protection hidden="1"/>
    </xf>
    <xf numFmtId="0" fontId="4" fillId="3" borderId="15" xfId="0" applyFont="1" applyFill="1" applyBorder="1" applyAlignment="1" applyProtection="1">
      <alignment horizontal="center" vertical="center" textRotation="90" wrapText="1"/>
      <protection hidden="1"/>
    </xf>
    <xf numFmtId="0" fontId="4" fillId="11" borderId="28" xfId="0" applyFont="1" applyFill="1" applyBorder="1" applyAlignment="1" applyProtection="1">
      <alignment horizontal="center" vertical="center" wrapText="1"/>
      <protection hidden="1"/>
    </xf>
    <xf numFmtId="0" fontId="4" fillId="11" borderId="29" xfId="0" applyFont="1" applyFill="1" applyBorder="1" applyAlignment="1" applyProtection="1">
      <alignment horizontal="center" vertical="center" wrapText="1"/>
      <protection hidden="1"/>
    </xf>
    <xf numFmtId="0" fontId="4" fillId="11" borderId="30" xfId="0" applyFont="1" applyFill="1" applyBorder="1" applyAlignment="1" applyProtection="1">
      <alignment horizontal="center" vertical="center" wrapText="1"/>
      <protection hidden="1"/>
    </xf>
    <xf numFmtId="0" fontId="4" fillId="11" borderId="31" xfId="0" applyFont="1" applyFill="1" applyBorder="1" applyAlignment="1" applyProtection="1">
      <alignment horizontal="center" vertical="center" wrapText="1"/>
      <protection hidden="1"/>
    </xf>
    <xf numFmtId="0" fontId="4" fillId="11" borderId="32" xfId="0" applyFont="1" applyFill="1" applyBorder="1" applyAlignment="1" applyProtection="1">
      <alignment horizontal="center" vertical="center" wrapText="1"/>
      <protection hidden="1"/>
    </xf>
    <xf numFmtId="0" fontId="4" fillId="11" borderId="33" xfId="0" applyFont="1" applyFill="1" applyBorder="1" applyAlignment="1" applyProtection="1">
      <alignment horizontal="center" vertical="center" wrapText="1"/>
      <protection hidden="1"/>
    </xf>
    <xf numFmtId="0" fontId="4" fillId="11" borderId="3" xfId="0" applyFont="1" applyFill="1" applyBorder="1" applyAlignment="1" applyProtection="1">
      <alignment horizontal="center" vertical="center" wrapText="1"/>
      <protection hidden="1"/>
    </xf>
    <xf numFmtId="0" fontId="4" fillId="11" borderId="7" xfId="0" applyFont="1" applyFill="1" applyBorder="1" applyAlignment="1" applyProtection="1">
      <alignment horizontal="center" vertical="center" wrapText="1"/>
      <protection hidden="1"/>
    </xf>
    <xf numFmtId="0" fontId="6" fillId="11" borderId="3" xfId="0" applyFont="1" applyFill="1" applyBorder="1" applyAlignment="1" applyProtection="1">
      <alignment horizontal="center" vertical="center" textRotation="90" wrapText="1"/>
      <protection hidden="1"/>
    </xf>
    <xf numFmtId="0" fontId="6" fillId="11" borderId="4" xfId="0" applyFont="1" applyFill="1" applyBorder="1" applyAlignment="1" applyProtection="1">
      <alignment horizontal="center" vertical="center" textRotation="90" wrapText="1"/>
      <protection hidden="1"/>
    </xf>
    <xf numFmtId="0" fontId="6" fillId="11" borderId="5" xfId="0" applyFont="1" applyFill="1" applyBorder="1" applyAlignment="1" applyProtection="1">
      <alignment horizontal="center" vertical="center" textRotation="90" wrapText="1"/>
      <protection hidden="1"/>
    </xf>
    <xf numFmtId="0" fontId="6" fillId="11" borderId="9" xfId="0" applyFont="1" applyFill="1" applyBorder="1" applyAlignment="1" applyProtection="1">
      <alignment horizontal="center" vertical="center" textRotation="90" wrapText="1"/>
      <protection hidden="1"/>
    </xf>
    <xf numFmtId="0" fontId="6" fillId="11" borderId="0" xfId="0" applyFont="1" applyFill="1" applyAlignment="1" applyProtection="1">
      <alignment horizontal="center" vertical="center" textRotation="90" wrapText="1"/>
      <protection hidden="1"/>
    </xf>
    <xf numFmtId="0" fontId="6" fillId="11" borderId="13" xfId="0" applyFont="1" applyFill="1" applyBorder="1" applyAlignment="1" applyProtection="1">
      <alignment horizontal="center" vertical="center" textRotation="90" wrapText="1"/>
      <protection hidden="1"/>
    </xf>
    <xf numFmtId="0" fontId="6" fillId="11" borderId="7" xfId="0" applyFont="1" applyFill="1" applyBorder="1" applyAlignment="1" applyProtection="1">
      <alignment horizontal="center" vertical="center" textRotation="90" wrapText="1"/>
      <protection hidden="1"/>
    </xf>
    <xf numFmtId="0" fontId="6" fillId="11" borderId="1" xfId="0" applyFont="1" applyFill="1" applyBorder="1" applyAlignment="1" applyProtection="1">
      <alignment horizontal="center" vertical="center" textRotation="90" wrapText="1"/>
      <protection hidden="1"/>
    </xf>
    <xf numFmtId="0" fontId="6" fillId="11" borderId="8" xfId="0" applyFont="1" applyFill="1" applyBorder="1" applyAlignment="1" applyProtection="1">
      <alignment horizontal="center" vertical="center" textRotation="90" wrapText="1"/>
      <protection hidden="1"/>
    </xf>
    <xf numFmtId="1" fontId="6" fillId="3" borderId="10" xfId="0" applyNumberFormat="1" applyFont="1" applyFill="1" applyBorder="1" applyAlignment="1" applyProtection="1">
      <alignment horizontal="center" vertical="top" wrapText="1"/>
      <protection hidden="1"/>
    </xf>
    <xf numFmtId="1" fontId="6" fillId="3" borderId="11" xfId="0" applyNumberFormat="1" applyFont="1" applyFill="1" applyBorder="1" applyAlignment="1" applyProtection="1">
      <alignment horizontal="center" vertical="top" wrapText="1"/>
      <protection hidden="1"/>
    </xf>
    <xf numFmtId="1" fontId="6" fillId="3" borderId="12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0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1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2" xfId="0" applyNumberFormat="1" applyFont="1" applyFill="1" applyBorder="1" applyAlignment="1" applyProtection="1">
      <alignment horizontal="center" vertical="top" wrapText="1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15" fillId="9" borderId="10" xfId="0" applyFont="1" applyFill="1" applyBorder="1" applyAlignment="1" applyProtection="1">
      <alignment horizontal="center" vertical="center" wrapText="1"/>
      <protection hidden="1"/>
    </xf>
    <xf numFmtId="0" fontId="15" fillId="9" borderId="11" xfId="0" applyFont="1" applyFill="1" applyBorder="1" applyAlignment="1" applyProtection="1">
      <alignment horizontal="center" vertical="center" wrapText="1"/>
      <protection hidden="1"/>
    </xf>
    <xf numFmtId="0" fontId="15" fillId="9" borderId="12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top"/>
      <protection hidden="1"/>
    </xf>
    <xf numFmtId="0" fontId="5" fillId="5" borderId="1" xfId="0" applyFont="1" applyFill="1" applyBorder="1" applyAlignment="1" applyProtection="1">
      <alignment horizontal="center" vertical="top"/>
      <protection hidden="1"/>
    </xf>
    <xf numFmtId="0" fontId="5" fillId="5" borderId="8" xfId="0" applyFont="1" applyFill="1" applyBorder="1" applyAlignment="1" applyProtection="1">
      <alignment horizontal="center" vertical="top"/>
      <protection hidden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 applyProtection="1">
      <alignment horizontal="center" vertical="center" wrapText="1" readingOrder="1"/>
      <protection hidden="1"/>
    </xf>
    <xf numFmtId="0" fontId="6" fillId="11" borderId="12" xfId="0" applyFont="1" applyFill="1" applyBorder="1" applyAlignment="1" applyProtection="1">
      <alignment horizontal="center" vertical="center" wrapText="1" readingOrder="1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6" fillId="11" borderId="7" xfId="0" applyFont="1" applyFill="1" applyBorder="1" applyAlignment="1" applyProtection="1">
      <alignment horizontal="center" vertical="top" wrapText="1"/>
      <protection hidden="1"/>
    </xf>
    <xf numFmtId="0" fontId="6" fillId="11" borderId="7" xfId="0" applyFont="1" applyFill="1" applyBorder="1" applyAlignment="1" applyProtection="1">
      <alignment horizontal="center" vertical="top"/>
      <protection hidden="1"/>
    </xf>
    <xf numFmtId="0" fontId="6" fillId="11" borderId="1" xfId="0" applyFont="1" applyFill="1" applyBorder="1" applyAlignment="1" applyProtection="1">
      <alignment horizontal="center" vertical="top"/>
      <protection hidden="1"/>
    </xf>
    <xf numFmtId="0" fontId="6" fillId="11" borderId="8" xfId="0" applyFont="1" applyFill="1" applyBorder="1" applyAlignment="1" applyProtection="1">
      <alignment horizontal="center" vertical="top"/>
      <protection hidden="1"/>
    </xf>
    <xf numFmtId="0" fontId="0" fillId="7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6" fillId="2" borderId="18" xfId="0" applyFont="1" applyFill="1" applyBorder="1" applyAlignment="1" applyProtection="1">
      <alignment horizontal="left" vertical="center" wrapText="1"/>
      <protection hidden="1"/>
    </xf>
    <xf numFmtId="0" fontId="6" fillId="2" borderId="37" xfId="0" applyFont="1" applyFill="1" applyBorder="1" applyAlignment="1" applyProtection="1">
      <alignment horizontal="left" vertical="center" wrapText="1"/>
      <protection hidden="1"/>
    </xf>
    <xf numFmtId="0" fontId="11" fillId="2" borderId="16" xfId="0" applyFont="1" applyFill="1" applyBorder="1" applyAlignment="1" applyProtection="1">
      <alignment horizontal="left" vertical="top"/>
      <protection hidden="1"/>
    </xf>
    <xf numFmtId="0" fontId="6" fillId="2" borderId="17" xfId="0" applyFont="1" applyFill="1" applyBorder="1" applyAlignment="1" applyProtection="1">
      <alignment horizontal="left" vertical="top" wrapText="1"/>
      <protection hidden="1"/>
    </xf>
    <xf numFmtId="0" fontId="6" fillId="2" borderId="37" xfId="0" applyFont="1" applyFill="1" applyBorder="1" applyAlignment="1" applyProtection="1">
      <alignment horizontal="left" vertical="top" wrapText="1"/>
      <protection hidden="1"/>
    </xf>
    <xf numFmtId="0" fontId="6" fillId="2" borderId="25" xfId="0" applyFont="1" applyFill="1" applyBorder="1" applyAlignment="1" applyProtection="1">
      <alignment horizontal="left"/>
      <protection hidden="1"/>
    </xf>
    <xf numFmtId="0" fontId="6" fillId="2" borderId="26" xfId="0" applyFont="1" applyFill="1" applyBorder="1" applyAlignment="1" applyProtection="1">
      <alignment horizontal="left"/>
      <protection hidden="1"/>
    </xf>
    <xf numFmtId="0" fontId="6" fillId="2" borderId="17" xfId="0" applyFont="1" applyFill="1" applyBorder="1" applyAlignment="1" applyProtection="1">
      <alignment horizontal="left"/>
      <protection hidden="1"/>
    </xf>
    <xf numFmtId="0" fontId="6" fillId="2" borderId="18" xfId="0" applyFont="1" applyFill="1" applyBorder="1" applyAlignment="1" applyProtection="1">
      <alignment horizontal="left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9" fillId="2" borderId="24" xfId="0" applyFont="1" applyFill="1" applyBorder="1" applyAlignment="1" applyProtection="1">
      <alignment horizontal="left" vertical="top" wrapText="1"/>
      <protection hidden="1"/>
    </xf>
    <xf numFmtId="0" fontId="9" fillId="2" borderId="23" xfId="0" applyFont="1" applyFill="1" applyBorder="1" applyAlignment="1" applyProtection="1">
      <alignment horizontal="left" vertical="top" wrapText="1"/>
      <protection hidden="1"/>
    </xf>
    <xf numFmtId="0" fontId="6" fillId="2" borderId="16" xfId="0" applyFont="1" applyFill="1" applyBorder="1" applyAlignment="1" applyProtection="1">
      <alignment horizontal="left" vertical="center" wrapText="1"/>
      <protection hidden="1"/>
    </xf>
    <xf numFmtId="0" fontId="11" fillId="2" borderId="16" xfId="0" applyFont="1" applyFill="1" applyBorder="1" applyAlignment="1" applyProtection="1">
      <alignment horizontal="left" vertical="top" wrapText="1"/>
      <protection hidden="1"/>
    </xf>
    <xf numFmtId="0" fontId="6" fillId="3" borderId="18" xfId="0" applyFont="1" applyFill="1" applyBorder="1" applyAlignment="1" applyProtection="1">
      <alignment horizontal="left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16" fontId="6" fillId="3" borderId="10" xfId="0" applyNumberFormat="1" applyFont="1" applyFill="1" applyBorder="1" applyAlignment="1" applyProtection="1">
      <alignment horizontal="center" vertical="top" wrapText="1"/>
      <protection hidden="1"/>
    </xf>
    <xf numFmtId="16" fontId="6" fillId="3" borderId="11" xfId="0" applyNumberFormat="1" applyFont="1" applyFill="1" applyBorder="1" applyAlignment="1" applyProtection="1">
      <alignment horizontal="center" vertical="top" wrapText="1"/>
      <protection hidden="1"/>
    </xf>
    <xf numFmtId="0" fontId="4" fillId="6" borderId="2" xfId="0" applyFont="1" applyFill="1" applyBorder="1" applyAlignment="1" applyProtection="1">
      <alignment horizontal="left" vertical="center" wrapText="1"/>
      <protection hidden="1"/>
    </xf>
    <xf numFmtId="0" fontId="4" fillId="6" borderId="15" xfId="0" applyFont="1" applyFill="1" applyBorder="1" applyAlignment="1" applyProtection="1">
      <alignment horizontal="left" vertical="center" wrapText="1"/>
      <protection hidden="1"/>
    </xf>
    <xf numFmtId="0" fontId="21" fillId="6" borderId="2" xfId="0" applyFont="1" applyFill="1" applyBorder="1" applyAlignment="1">
      <alignment horizontal="left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 applyProtection="1">
      <alignment horizontal="center" vertical="top"/>
      <protection hidden="1"/>
    </xf>
    <xf numFmtId="0" fontId="5" fillId="6" borderId="4" xfId="0" applyFont="1" applyFill="1" applyBorder="1" applyAlignment="1" applyProtection="1">
      <alignment horizontal="center" vertical="top"/>
      <protection hidden="1"/>
    </xf>
    <xf numFmtId="0" fontId="5" fillId="6" borderId="5" xfId="0" applyFont="1" applyFill="1" applyBorder="1" applyAlignment="1" applyProtection="1">
      <alignment horizontal="center" vertical="top"/>
      <protection hidden="1"/>
    </xf>
    <xf numFmtId="0" fontId="5" fillId="6" borderId="7" xfId="0" applyFont="1" applyFill="1" applyBorder="1" applyAlignment="1" applyProtection="1">
      <alignment horizontal="center" vertical="top"/>
      <protection hidden="1"/>
    </xf>
    <xf numFmtId="0" fontId="5" fillId="6" borderId="1" xfId="0" applyFont="1" applyFill="1" applyBorder="1" applyAlignment="1" applyProtection="1">
      <alignment horizontal="center" vertical="top"/>
      <protection hidden="1"/>
    </xf>
    <xf numFmtId="0" fontId="5" fillId="6" borderId="8" xfId="0" applyFont="1" applyFill="1" applyBorder="1" applyAlignment="1" applyProtection="1">
      <alignment horizontal="center" vertical="top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5" fillId="6" borderId="2" xfId="0" applyFont="1" applyFill="1" applyBorder="1" applyAlignment="1" applyProtection="1">
      <alignment horizontal="center" vertical="top"/>
      <protection hidden="1"/>
    </xf>
    <xf numFmtId="0" fontId="5" fillId="6" borderId="15" xfId="0" applyFont="1" applyFill="1" applyBorder="1" applyAlignment="1" applyProtection="1">
      <alignment horizontal="center" vertical="top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4" fillId="5" borderId="15" xfId="0" applyFont="1" applyFill="1" applyBorder="1" applyAlignment="1" applyProtection="1">
      <alignment horizontal="left"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7" fillId="6" borderId="15" xfId="0" applyFont="1" applyFill="1" applyBorder="1" applyAlignment="1" applyProtection="1">
      <alignment horizontal="left" vertical="center" wrapText="1"/>
      <protection hidden="1"/>
    </xf>
    <xf numFmtId="0" fontId="4" fillId="7" borderId="2" xfId="0" applyFont="1" applyFill="1" applyBorder="1" applyAlignment="1" applyProtection="1">
      <alignment horizontal="center" vertical="center" wrapText="1"/>
      <protection hidden="1"/>
    </xf>
    <xf numFmtId="0" fontId="4" fillId="7" borderId="15" xfId="0" applyFont="1" applyFill="1" applyBorder="1" applyAlignment="1" applyProtection="1">
      <alignment horizontal="center" vertical="center" wrapText="1"/>
      <protection hidden="1"/>
    </xf>
    <xf numFmtId="0" fontId="7" fillId="7" borderId="2" xfId="0" applyFont="1" applyFill="1" applyBorder="1" applyAlignment="1" applyProtection="1">
      <alignment horizontal="center" vertical="center" wrapText="1"/>
      <protection hidden="1"/>
    </xf>
    <xf numFmtId="0" fontId="7" fillId="7" borderId="15" xfId="0" applyFont="1" applyFill="1" applyBorder="1" applyAlignment="1" applyProtection="1">
      <alignment horizontal="center" vertical="center" wrapText="1"/>
      <protection hidden="1"/>
    </xf>
    <xf numFmtId="0" fontId="6" fillId="7" borderId="2" xfId="0" applyFont="1" applyFill="1" applyBorder="1" applyAlignment="1" applyProtection="1">
      <alignment horizontal="center" vertical="center" wrapText="1"/>
      <protection hidden="1"/>
    </xf>
    <xf numFmtId="0" fontId="6" fillId="7" borderId="15" xfId="0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center" vertical="center" wrapText="1"/>
      <protection hidden="1"/>
    </xf>
    <xf numFmtId="0" fontId="6" fillId="7" borderId="7" xfId="0" applyFont="1" applyFill="1" applyBorder="1" applyAlignment="1" applyProtection="1">
      <alignment horizontal="center" vertical="center" wrapText="1"/>
      <protection hidden="1"/>
    </xf>
    <xf numFmtId="0" fontId="4" fillId="7" borderId="2" xfId="0" applyFont="1" applyFill="1" applyBorder="1" applyAlignment="1" applyProtection="1">
      <alignment horizontal="left" vertical="center" wrapText="1"/>
      <protection hidden="1"/>
    </xf>
    <xf numFmtId="0" fontId="4" fillId="7" borderId="15" xfId="0" applyFont="1" applyFill="1" applyBorder="1" applyAlignment="1" applyProtection="1">
      <alignment horizontal="left" vertical="center" wrapText="1"/>
      <protection hidden="1"/>
    </xf>
    <xf numFmtId="0" fontId="18" fillId="7" borderId="2" xfId="0" applyFont="1" applyFill="1" applyBorder="1" applyAlignment="1">
      <alignment horizontal="left" vertical="center" wrapText="1"/>
    </xf>
    <xf numFmtId="0" fontId="18" fillId="7" borderId="15" xfId="0" applyFont="1" applyFill="1" applyBorder="1" applyAlignment="1">
      <alignment horizontal="left" vertical="center" wrapText="1"/>
    </xf>
    <xf numFmtId="1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15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15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0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top"/>
      <protection hidden="1"/>
    </xf>
    <xf numFmtId="0" fontId="5" fillId="5" borderId="15" xfId="0" applyFont="1" applyFill="1" applyBorder="1" applyAlignment="1" applyProtection="1">
      <alignment horizontal="center" vertical="top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5" fillId="5" borderId="3" xfId="0" applyFont="1" applyFill="1" applyBorder="1" applyAlignment="1" applyProtection="1">
      <alignment horizontal="center" vertical="top"/>
      <protection hidden="1"/>
    </xf>
    <xf numFmtId="0" fontId="5" fillId="5" borderId="4" xfId="0" applyFont="1" applyFill="1" applyBorder="1" applyAlignment="1" applyProtection="1">
      <alignment horizontal="center" vertical="top"/>
      <protection hidden="1"/>
    </xf>
    <xf numFmtId="0" fontId="5" fillId="5" borderId="5" xfId="0" applyFont="1" applyFill="1" applyBorder="1" applyAlignment="1" applyProtection="1">
      <alignment horizontal="center" vertical="top"/>
      <protection hidden="1"/>
    </xf>
    <xf numFmtId="49" fontId="4" fillId="3" borderId="14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1" fontId="4" fillId="2" borderId="7" xfId="0" applyNumberFormat="1" applyFont="1" applyFill="1" applyBorder="1" applyAlignment="1" applyProtection="1">
      <alignment horizontal="center" vertical="top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1" fontId="4" fillId="2" borderId="10" xfId="0" applyNumberFormat="1" applyFont="1" applyFill="1" applyBorder="1" applyAlignment="1" applyProtection="1">
      <alignment horizontal="center" vertical="top" wrapText="1"/>
      <protection hidden="1"/>
    </xf>
    <xf numFmtId="1" fontId="4" fillId="2" borderId="11" xfId="0" applyNumberFormat="1" applyFont="1" applyFill="1" applyBorder="1" applyAlignment="1" applyProtection="1">
      <alignment horizontal="center" vertical="top" wrapText="1"/>
      <protection hidden="1"/>
    </xf>
    <xf numFmtId="1" fontId="4" fillId="2" borderId="12" xfId="0" applyNumberFormat="1" applyFont="1" applyFill="1" applyBorder="1" applyAlignment="1" applyProtection="1">
      <alignment horizontal="center" vertical="top" wrapText="1"/>
      <protection hidden="1"/>
    </xf>
    <xf numFmtId="0" fontId="6" fillId="3" borderId="34" xfId="0" applyFont="1" applyFill="1" applyBorder="1" applyAlignment="1" applyProtection="1">
      <alignment horizontal="center" vertical="top" wrapText="1"/>
      <protection hidden="1"/>
    </xf>
    <xf numFmtId="0" fontId="6" fillId="3" borderId="35" xfId="0" applyFont="1" applyFill="1" applyBorder="1" applyAlignment="1" applyProtection="1">
      <alignment horizontal="center" vertical="top" wrapText="1"/>
      <protection hidden="1"/>
    </xf>
    <xf numFmtId="0" fontId="6" fillId="3" borderId="36" xfId="0" applyFont="1" applyFill="1" applyBorder="1" applyAlignment="1" applyProtection="1">
      <alignment horizontal="center" vertical="top" wrapText="1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49" fontId="4" fillId="7" borderId="3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4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7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3" xfId="0" applyFont="1" applyFill="1" applyBorder="1" applyAlignment="1" applyProtection="1">
      <alignment horizontal="center" vertical="center" wrapText="1"/>
      <protection hidden="1"/>
    </xf>
    <xf numFmtId="0" fontId="4" fillId="7" borderId="4" xfId="0" applyFont="1" applyFill="1" applyBorder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  <xf numFmtId="0" fontId="4" fillId="7" borderId="7" xfId="0" applyFont="1" applyFill="1" applyBorder="1" applyAlignment="1" applyProtection="1">
      <alignment horizontal="center" vertical="center" wrapText="1"/>
      <protection hidden="1"/>
    </xf>
    <xf numFmtId="0" fontId="4" fillId="7" borderId="1" xfId="0" applyFont="1" applyFill="1" applyBorder="1" applyAlignment="1" applyProtection="1">
      <alignment horizontal="center" vertical="center" wrapText="1"/>
      <protection hidden="1"/>
    </xf>
    <xf numFmtId="0" fontId="4" fillId="7" borderId="8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top" wrapText="1"/>
      <protection hidden="1"/>
    </xf>
    <xf numFmtId="0" fontId="4" fillId="6" borderId="15" xfId="0" applyFont="1" applyFill="1" applyBorder="1" applyAlignment="1" applyProtection="1">
      <alignment horizontal="center" vertical="top" wrapText="1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16" fillId="0" borderId="37" xfId="0" applyFont="1" applyBorder="1" applyAlignment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  <protection hidden="1"/>
    </xf>
    <xf numFmtId="0" fontId="4" fillId="2" borderId="34" xfId="0" applyFont="1" applyFill="1" applyBorder="1" applyAlignment="1" applyProtection="1">
      <alignment horizontal="center" vertical="center"/>
      <protection hidden="1"/>
    </xf>
    <xf numFmtId="0" fontId="6" fillId="2" borderId="38" xfId="0" applyFont="1" applyFill="1" applyBorder="1" applyAlignment="1" applyProtection="1">
      <alignment horizontal="center" vertical="top" wrapText="1"/>
      <protection hidden="1"/>
    </xf>
    <xf numFmtId="1" fontId="6" fillId="2" borderId="38" xfId="0" applyNumberFormat="1" applyFont="1" applyFill="1" applyBorder="1" applyAlignment="1" applyProtection="1">
      <alignment horizontal="center" vertical="top" wrapText="1"/>
      <protection hidden="1"/>
    </xf>
    <xf numFmtId="0" fontId="18" fillId="5" borderId="37" xfId="0" applyFont="1" applyFill="1" applyBorder="1" applyAlignment="1">
      <alignment horizontal="center" vertical="center"/>
    </xf>
    <xf numFmtId="1" fontId="6" fillId="2" borderId="3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1" fontId="4" fillId="5" borderId="37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38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38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38" xfId="0" applyNumberFormat="1" applyFont="1" applyFill="1" applyBorder="1" applyAlignment="1" applyProtection="1">
      <alignment horizontal="center" vertical="top" wrapText="1"/>
      <protection hidden="1"/>
    </xf>
    <xf numFmtId="1" fontId="4" fillId="5" borderId="37" xfId="0" applyNumberFormat="1" applyFont="1" applyFill="1" applyBorder="1" applyAlignment="1" applyProtection="1">
      <alignment horizontal="center" vertical="top" wrapText="1"/>
      <protection hidden="1"/>
    </xf>
    <xf numFmtId="1" fontId="4" fillId="5" borderId="38" xfId="0" applyNumberFormat="1" applyFont="1" applyFill="1" applyBorder="1" applyAlignment="1" applyProtection="1">
      <alignment horizontal="center" vertical="top" wrapText="1"/>
      <protection hidden="1"/>
    </xf>
    <xf numFmtId="1" fontId="18" fillId="0" borderId="5" xfId="0" applyNumberFormat="1" applyFont="1" applyBorder="1" applyAlignment="1">
      <alignment horizontal="center" vertical="center"/>
    </xf>
    <xf numFmtId="0" fontId="15" fillId="9" borderId="34" xfId="0" applyFont="1" applyFill="1" applyBorder="1" applyAlignment="1" applyProtection="1">
      <alignment horizontal="center" vertical="center" wrapText="1"/>
      <protection hidden="1"/>
    </xf>
    <xf numFmtId="0" fontId="4" fillId="2" borderId="38" xfId="0" applyFont="1" applyFill="1" applyBorder="1" applyAlignment="1" applyProtection="1">
      <alignment horizontal="center" vertical="top" wrapText="1"/>
      <protection hidden="1"/>
    </xf>
    <xf numFmtId="0" fontId="16" fillId="10" borderId="8" xfId="0" applyFont="1" applyFill="1" applyBorder="1" applyAlignment="1">
      <alignment horizontal="center" vertical="center" wrapText="1"/>
    </xf>
    <xf numFmtId="0" fontId="6" fillId="11" borderId="34" xfId="0" applyFont="1" applyFill="1" applyBorder="1" applyAlignment="1" applyProtection="1">
      <alignment horizontal="center" vertical="center" textRotation="90" wrapText="1"/>
      <protection hidden="1"/>
    </xf>
    <xf numFmtId="0" fontId="16" fillId="10" borderId="13" xfId="0" applyFont="1" applyFill="1" applyBorder="1" applyAlignment="1">
      <alignment horizontal="center" vertical="center" wrapText="1"/>
    </xf>
    <xf numFmtId="0" fontId="6" fillId="11" borderId="32" xfId="0" applyFont="1" applyFill="1" applyBorder="1" applyAlignment="1" applyProtection="1">
      <alignment horizontal="center" vertical="center" wrapText="1"/>
      <protection hidden="1"/>
    </xf>
    <xf numFmtId="10" fontId="16" fillId="10" borderId="5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 applyProtection="1">
      <alignment horizontal="center" vertical="center" wrapText="1"/>
      <protection hidden="1"/>
    </xf>
    <xf numFmtId="0" fontId="11" fillId="10" borderId="0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 applyProtection="1">
      <alignment horizontal="center" vertical="center" wrapText="1"/>
      <protection hidden="1"/>
    </xf>
    <xf numFmtId="0" fontId="11" fillId="10" borderId="4" xfId="0" applyFont="1" applyFill="1" applyBorder="1" applyAlignment="1">
      <alignment horizontal="center" vertical="center" wrapText="1"/>
    </xf>
    <xf numFmtId="0" fontId="4" fillId="11" borderId="40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/>
  </cellXfs>
  <cellStyles count="4">
    <cellStyle name="Обычный" xfId="0" builtinId="0"/>
    <cellStyle name="Обычный 2" xfId="1"/>
    <cellStyle name="Обычный 4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3"/>
  <sheetViews>
    <sheetView tabSelected="1" zoomScale="70" zoomScaleNormal="70" workbookViewId="0">
      <selection activeCell="K33" sqref="K33"/>
    </sheetView>
  </sheetViews>
  <sheetFormatPr defaultRowHeight="15"/>
  <cols>
    <col min="1" max="1" width="12" customWidth="1"/>
    <col min="2" max="2" width="30.7109375" customWidth="1"/>
    <col min="3" max="8" width="2.7109375" customWidth="1"/>
    <col min="9" max="9" width="6.7109375" customWidth="1"/>
    <col min="10" max="10" width="7.5703125" customWidth="1"/>
    <col min="11" max="11" width="14.28515625" customWidth="1"/>
    <col min="12" max="12" width="8.7109375" customWidth="1"/>
    <col min="13" max="13" width="7.85546875" customWidth="1"/>
    <col min="14" max="26" width="8.42578125" customWidth="1"/>
    <col min="27" max="27" width="7" hidden="1" customWidth="1"/>
    <col min="28" max="29" width="5.140625" customWidth="1"/>
    <col min="30" max="30" width="5.42578125" customWidth="1"/>
    <col min="31" max="31" width="4.5703125" customWidth="1"/>
    <col min="32" max="32" width="4.42578125" customWidth="1"/>
    <col min="33" max="33" width="4.140625" customWidth="1"/>
    <col min="34" max="34" width="7.140625" customWidth="1"/>
    <col min="35" max="35" width="9.28515625" hidden="1" customWidth="1"/>
    <col min="36" max="36" width="0" hidden="1" customWidth="1"/>
  </cols>
  <sheetData>
    <row r="1" spans="1:36" ht="39" customHeight="1" thickBot="1">
      <c r="A1" s="412" t="s">
        <v>170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</row>
    <row r="2" spans="1:36">
      <c r="A2" s="413" t="s">
        <v>0</v>
      </c>
      <c r="B2" s="416" t="s">
        <v>117</v>
      </c>
      <c r="C2" s="420" t="s">
        <v>118</v>
      </c>
      <c r="D2" s="420"/>
      <c r="E2" s="420"/>
      <c r="F2" s="420"/>
      <c r="G2" s="420"/>
      <c r="H2" s="420"/>
      <c r="I2" s="420"/>
      <c r="J2" s="420"/>
      <c r="K2" s="423" t="s">
        <v>119</v>
      </c>
      <c r="L2" s="427" t="s">
        <v>120</v>
      </c>
      <c r="M2" s="427" t="s">
        <v>121</v>
      </c>
      <c r="N2" s="430" t="s">
        <v>134</v>
      </c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2"/>
      <c r="AA2" s="436" t="s">
        <v>143</v>
      </c>
      <c r="AB2" s="420"/>
      <c r="AC2" s="420"/>
      <c r="AD2" s="420"/>
      <c r="AE2" s="420"/>
      <c r="AF2" s="420"/>
      <c r="AG2" s="420"/>
      <c r="AH2" s="607"/>
      <c r="AI2" s="606" t="s">
        <v>150</v>
      </c>
      <c r="AJ2" s="463"/>
    </row>
    <row r="3" spans="1:36" ht="15.75" thickBot="1">
      <c r="A3" s="414"/>
      <c r="B3" s="417"/>
      <c r="C3" s="421"/>
      <c r="D3" s="421"/>
      <c r="E3" s="421"/>
      <c r="F3" s="421"/>
      <c r="G3" s="421"/>
      <c r="H3" s="421"/>
      <c r="I3" s="422"/>
      <c r="J3" s="422"/>
      <c r="K3" s="424"/>
      <c r="L3" s="428"/>
      <c r="M3" s="428"/>
      <c r="N3" s="433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5"/>
      <c r="AA3" s="437"/>
      <c r="AB3" s="421"/>
      <c r="AC3" s="421"/>
      <c r="AD3" s="421"/>
      <c r="AE3" s="421"/>
      <c r="AF3" s="421"/>
      <c r="AG3" s="421"/>
      <c r="AH3" s="605"/>
      <c r="AI3" s="604"/>
      <c r="AJ3" s="465"/>
    </row>
    <row r="4" spans="1:36" ht="15.75" thickBot="1">
      <c r="A4" s="414"/>
      <c r="B4" s="418"/>
      <c r="C4" s="438" t="s">
        <v>122</v>
      </c>
      <c r="D4" s="439"/>
      <c r="E4" s="440"/>
      <c r="F4" s="438" t="s">
        <v>123</v>
      </c>
      <c r="G4" s="439"/>
      <c r="H4" s="439"/>
      <c r="I4" s="468" t="s">
        <v>141</v>
      </c>
      <c r="J4" s="469"/>
      <c r="K4" s="425"/>
      <c r="L4" s="428"/>
      <c r="M4" s="428"/>
      <c r="N4" s="470" t="s">
        <v>1</v>
      </c>
      <c r="O4" s="470"/>
      <c r="P4" s="471" t="s">
        <v>2</v>
      </c>
      <c r="Q4" s="470"/>
      <c r="R4" s="359"/>
      <c r="S4" s="471" t="s">
        <v>3</v>
      </c>
      <c r="T4" s="470"/>
      <c r="U4" s="470"/>
      <c r="V4" s="359"/>
      <c r="W4" s="472" t="s">
        <v>4</v>
      </c>
      <c r="X4" s="473"/>
      <c r="Y4" s="473"/>
      <c r="Z4" s="474"/>
      <c r="AA4" s="402" t="s">
        <v>60</v>
      </c>
      <c r="AB4" s="603"/>
      <c r="AC4" s="603"/>
      <c r="AD4" s="603"/>
      <c r="AE4" s="603"/>
      <c r="AF4" s="603"/>
      <c r="AG4" s="603"/>
      <c r="AH4" s="603"/>
      <c r="AI4" s="602"/>
      <c r="AJ4" s="467"/>
    </row>
    <row r="5" spans="1:36" ht="15.75" thickBot="1">
      <c r="A5" s="414"/>
      <c r="B5" s="418"/>
      <c r="C5" s="441"/>
      <c r="D5" s="442"/>
      <c r="E5" s="443"/>
      <c r="F5" s="441"/>
      <c r="G5" s="442"/>
      <c r="H5" s="443"/>
      <c r="I5" s="407" t="s">
        <v>142</v>
      </c>
      <c r="J5" s="407" t="s">
        <v>129</v>
      </c>
      <c r="K5" s="424"/>
      <c r="L5" s="428"/>
      <c r="M5" s="428"/>
      <c r="N5" s="361" t="s">
        <v>6</v>
      </c>
      <c r="O5" s="360" t="s">
        <v>7</v>
      </c>
      <c r="P5" s="99" t="s">
        <v>8</v>
      </c>
      <c r="Q5" s="410" t="s">
        <v>9</v>
      </c>
      <c r="R5" s="411"/>
      <c r="S5" s="410" t="s">
        <v>10</v>
      </c>
      <c r="T5" s="411"/>
      <c r="U5" s="410" t="s">
        <v>11</v>
      </c>
      <c r="V5" s="411"/>
      <c r="W5" s="410" t="s">
        <v>12</v>
      </c>
      <c r="X5" s="411"/>
      <c r="Y5" s="410" t="s">
        <v>13</v>
      </c>
      <c r="Z5" s="411"/>
      <c r="AA5" s="402"/>
      <c r="AB5" s="405"/>
      <c r="AC5" s="405"/>
      <c r="AD5" s="405"/>
      <c r="AE5" s="405"/>
      <c r="AF5" s="405"/>
      <c r="AG5" s="405"/>
      <c r="AH5" s="405"/>
      <c r="AI5" s="601" t="s">
        <v>152</v>
      </c>
      <c r="AJ5" s="393" t="s">
        <v>153</v>
      </c>
    </row>
    <row r="6" spans="1:36" ht="15.75" thickBot="1">
      <c r="A6" s="414"/>
      <c r="B6" s="418"/>
      <c r="C6" s="441"/>
      <c r="D6" s="442"/>
      <c r="E6" s="443"/>
      <c r="F6" s="441"/>
      <c r="G6" s="442"/>
      <c r="H6" s="443"/>
      <c r="I6" s="408"/>
      <c r="J6" s="408"/>
      <c r="K6" s="424"/>
      <c r="L6" s="428"/>
      <c r="M6" s="428"/>
      <c r="N6" s="100">
        <v>16</v>
      </c>
      <c r="O6" s="101">
        <v>23</v>
      </c>
      <c r="P6" s="101">
        <v>16</v>
      </c>
      <c r="Q6" s="101">
        <v>23</v>
      </c>
      <c r="R6" s="136">
        <v>1</v>
      </c>
      <c r="S6" s="101">
        <v>15</v>
      </c>
      <c r="T6" s="136">
        <v>1</v>
      </c>
      <c r="U6" s="101">
        <v>19</v>
      </c>
      <c r="V6" s="136">
        <v>4</v>
      </c>
      <c r="W6" s="101">
        <v>15</v>
      </c>
      <c r="X6" s="136">
        <v>1</v>
      </c>
      <c r="Y6" s="101">
        <v>13</v>
      </c>
      <c r="Z6" s="136">
        <v>4</v>
      </c>
      <c r="AA6" s="402"/>
      <c r="AB6" s="600"/>
      <c r="AC6" s="600"/>
      <c r="AD6" s="600"/>
      <c r="AE6" s="600"/>
      <c r="AF6" s="600"/>
      <c r="AG6" s="600"/>
      <c r="AH6" s="600"/>
      <c r="AI6" s="599"/>
      <c r="AJ6" s="394"/>
    </row>
    <row r="7" spans="1:36" ht="103.5" thickBot="1">
      <c r="A7" s="415"/>
      <c r="B7" s="419"/>
      <c r="C7" s="444"/>
      <c r="D7" s="445"/>
      <c r="E7" s="446"/>
      <c r="F7" s="444"/>
      <c r="G7" s="445"/>
      <c r="H7" s="446"/>
      <c r="I7" s="409"/>
      <c r="J7" s="409"/>
      <c r="K7" s="426"/>
      <c r="L7" s="429"/>
      <c r="M7" s="429"/>
      <c r="N7" s="103" t="s">
        <v>14</v>
      </c>
      <c r="O7" s="104" t="s">
        <v>14</v>
      </c>
      <c r="P7" s="104" t="s">
        <v>85</v>
      </c>
      <c r="Q7" s="104" t="s">
        <v>14</v>
      </c>
      <c r="R7" s="137" t="s">
        <v>86</v>
      </c>
      <c r="S7" s="104" t="s">
        <v>14</v>
      </c>
      <c r="T7" s="137" t="s">
        <v>86</v>
      </c>
      <c r="U7" s="104" t="s">
        <v>14</v>
      </c>
      <c r="V7" s="137" t="s">
        <v>86</v>
      </c>
      <c r="W7" s="104" t="s">
        <v>14</v>
      </c>
      <c r="X7" s="137" t="s">
        <v>86</v>
      </c>
      <c r="Y7" s="104" t="s">
        <v>14</v>
      </c>
      <c r="Z7" s="137" t="s">
        <v>86</v>
      </c>
      <c r="AA7" s="403"/>
      <c r="AB7" s="102" t="s">
        <v>144</v>
      </c>
      <c r="AC7" s="102" t="s">
        <v>145</v>
      </c>
      <c r="AD7" s="102" t="s">
        <v>146</v>
      </c>
      <c r="AE7" s="102" t="s">
        <v>147</v>
      </c>
      <c r="AF7" s="102" t="s">
        <v>148</v>
      </c>
      <c r="AG7" s="102" t="s">
        <v>149</v>
      </c>
      <c r="AH7" s="598" t="s">
        <v>61</v>
      </c>
      <c r="AI7" s="597"/>
      <c r="AJ7" s="395"/>
    </row>
    <row r="8" spans="1:36" ht="15.75" thickBot="1">
      <c r="A8" s="3">
        <v>1</v>
      </c>
      <c r="B8" s="362">
        <v>2</v>
      </c>
      <c r="C8" s="396">
        <v>3</v>
      </c>
      <c r="D8" s="397"/>
      <c r="E8" s="398"/>
      <c r="F8" s="396">
        <v>4</v>
      </c>
      <c r="G8" s="397"/>
      <c r="H8" s="398"/>
      <c r="I8" s="362">
        <v>5</v>
      </c>
      <c r="J8" s="3">
        <v>6</v>
      </c>
      <c r="K8" s="138">
        <v>7</v>
      </c>
      <c r="L8" s="139">
        <v>8</v>
      </c>
      <c r="M8" s="140">
        <v>9</v>
      </c>
      <c r="N8" s="363">
        <v>10</v>
      </c>
      <c r="O8" s="363">
        <v>11</v>
      </c>
      <c r="P8" s="363">
        <v>12</v>
      </c>
      <c r="Q8" s="363">
        <v>13</v>
      </c>
      <c r="R8" s="141">
        <v>14</v>
      </c>
      <c r="S8" s="363">
        <v>15</v>
      </c>
      <c r="T8" s="141">
        <v>16</v>
      </c>
      <c r="U8" s="363">
        <v>17</v>
      </c>
      <c r="V8" s="141">
        <v>18</v>
      </c>
      <c r="W8" s="363">
        <v>19</v>
      </c>
      <c r="X8" s="141">
        <v>20</v>
      </c>
      <c r="Y8" s="363">
        <v>21</v>
      </c>
      <c r="Z8" s="141">
        <v>22</v>
      </c>
      <c r="AA8" s="363">
        <v>23</v>
      </c>
      <c r="AB8" s="15">
        <v>24</v>
      </c>
      <c r="AC8" s="15">
        <v>25</v>
      </c>
      <c r="AD8" s="15">
        <v>26</v>
      </c>
      <c r="AE8" s="15">
        <v>27</v>
      </c>
      <c r="AF8" s="15">
        <v>28</v>
      </c>
      <c r="AG8" s="15">
        <v>29</v>
      </c>
      <c r="AH8" s="596">
        <v>30</v>
      </c>
      <c r="AI8" s="327">
        <v>31</v>
      </c>
      <c r="AJ8" s="328">
        <v>32</v>
      </c>
    </row>
    <row r="9" spans="1:36" ht="32.25" thickBot="1">
      <c r="A9" s="134" t="s">
        <v>154</v>
      </c>
      <c r="B9" s="134" t="s">
        <v>155</v>
      </c>
      <c r="C9" s="456"/>
      <c r="D9" s="457"/>
      <c r="E9" s="458"/>
      <c r="F9" s="121"/>
      <c r="G9" s="122"/>
      <c r="H9" s="278"/>
      <c r="I9" s="122"/>
      <c r="J9" s="142"/>
      <c r="K9" s="143">
        <f>SUM(K10,K22,K26)</f>
        <v>1476</v>
      </c>
      <c r="L9" s="144">
        <f>SUM(L10,L22,L26)</f>
        <v>12</v>
      </c>
      <c r="M9" s="145">
        <f>SUM(M10,M22,M26)</f>
        <v>60</v>
      </c>
      <c r="N9" s="81">
        <f>SUM(N10,N22,N26)</f>
        <v>576</v>
      </c>
      <c r="O9" s="81">
        <f>SUM(O10,O22,O26)</f>
        <v>828</v>
      </c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146"/>
      <c r="AB9" s="81"/>
      <c r="AC9" s="81"/>
      <c r="AD9" s="81"/>
      <c r="AE9" s="81"/>
      <c r="AF9" s="81"/>
      <c r="AG9" s="81"/>
      <c r="AH9" s="595"/>
      <c r="AI9" s="594">
        <f>SUM(AI10,AI22,AI26)</f>
        <v>885</v>
      </c>
      <c r="AJ9" s="329">
        <f>SUM(AJ10,AJ22,AJ26)</f>
        <v>591</v>
      </c>
    </row>
    <row r="10" spans="1:36" ht="26.25" thickBot="1">
      <c r="A10" s="25" t="s">
        <v>205</v>
      </c>
      <c r="B10" s="26" t="s">
        <v>204</v>
      </c>
      <c r="C10" s="459"/>
      <c r="D10" s="460"/>
      <c r="E10" s="461"/>
      <c r="F10" s="399"/>
      <c r="G10" s="400"/>
      <c r="H10" s="401"/>
      <c r="I10" s="370"/>
      <c r="J10" s="147"/>
      <c r="K10" s="148">
        <f>SUM(K11:K21)</f>
        <v>826</v>
      </c>
      <c r="L10" s="149">
        <f>SUM(L11:L21)</f>
        <v>0</v>
      </c>
      <c r="M10" s="28">
        <f>SUM(M11:M21)</f>
        <v>0</v>
      </c>
      <c r="N10" s="330">
        <f>SUM(N11:N21)</f>
        <v>320</v>
      </c>
      <c r="O10" s="330">
        <f>SUM(O11:O21)</f>
        <v>506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>
        <f>SUM(AB11:AB20)</f>
        <v>0</v>
      </c>
      <c r="AC10" s="27">
        <f>SUM(AC11:AC20)</f>
        <v>492</v>
      </c>
      <c r="AD10" s="27">
        <f>SUM(AD11:AD20)</f>
        <v>0</v>
      </c>
      <c r="AE10" s="27">
        <f>SUM(AE11:AE20)</f>
        <v>334</v>
      </c>
      <c r="AF10" s="27">
        <f>SUM(AF11:AF20)</f>
        <v>0</v>
      </c>
      <c r="AG10" s="27">
        <f>SUM(AG11:AG20)</f>
        <v>0</v>
      </c>
      <c r="AH10" s="593">
        <f>SUM(AH11:AH20)</f>
        <v>0</v>
      </c>
      <c r="AI10" s="592">
        <f>SUM(AI11:AI21)</f>
        <v>725</v>
      </c>
      <c r="AJ10" s="331">
        <f>SUM(AJ11:AJ21)</f>
        <v>172</v>
      </c>
    </row>
    <row r="11" spans="1:36" ht="15.75" thickBot="1">
      <c r="A11" s="19" t="s">
        <v>203</v>
      </c>
      <c r="B11" s="20" t="s">
        <v>157</v>
      </c>
      <c r="C11" s="381">
        <v>2</v>
      </c>
      <c r="D11" s="382"/>
      <c r="E11" s="382"/>
      <c r="F11" s="274"/>
      <c r="G11" s="365"/>
      <c r="H11" s="366"/>
      <c r="I11" s="13"/>
      <c r="J11" s="150"/>
      <c r="K11" s="138">
        <f>SUM(L11:O11)</f>
        <v>117</v>
      </c>
      <c r="L11" s="151"/>
      <c r="M11" s="152"/>
      <c r="N11" s="332">
        <v>48</v>
      </c>
      <c r="O11" s="332">
        <v>69</v>
      </c>
      <c r="P11" s="9"/>
      <c r="Q11" s="9"/>
      <c r="R11" s="153"/>
      <c r="S11" s="109"/>
      <c r="T11" s="154"/>
      <c r="U11" s="9"/>
      <c r="V11" s="153"/>
      <c r="W11" s="9"/>
      <c r="X11" s="153"/>
      <c r="Y11" s="9"/>
      <c r="Z11" s="153"/>
      <c r="AA11" s="14"/>
      <c r="AB11" s="29"/>
      <c r="AC11" s="30">
        <v>117</v>
      </c>
      <c r="AD11" s="30"/>
      <c r="AE11" s="30"/>
      <c r="AF11" s="30"/>
      <c r="AG11" s="30"/>
      <c r="AH11" s="590"/>
      <c r="AI11" s="578">
        <v>78</v>
      </c>
      <c r="AJ11" s="333">
        <v>39</v>
      </c>
    </row>
    <row r="12" spans="1:36" ht="15.75" thickBot="1">
      <c r="A12" s="19" t="s">
        <v>202</v>
      </c>
      <c r="B12" s="21" t="s">
        <v>159</v>
      </c>
      <c r="C12" s="384">
        <v>2</v>
      </c>
      <c r="D12" s="385"/>
      <c r="E12" s="386"/>
      <c r="F12" s="276"/>
      <c r="G12" s="13"/>
      <c r="H12" s="14"/>
      <c r="I12" s="13"/>
      <c r="J12" s="150"/>
      <c r="K12" s="138">
        <f>SUM(L12:O12)</f>
        <v>78</v>
      </c>
      <c r="L12" s="161"/>
      <c r="M12" s="162"/>
      <c r="N12" s="332">
        <v>32</v>
      </c>
      <c r="O12" s="332">
        <v>46</v>
      </c>
      <c r="P12" s="9"/>
      <c r="Q12" s="9"/>
      <c r="R12" s="153"/>
      <c r="S12" s="9"/>
      <c r="T12" s="153"/>
      <c r="U12" s="9"/>
      <c r="V12" s="153"/>
      <c r="W12" s="9"/>
      <c r="X12" s="153"/>
      <c r="Y12" s="9"/>
      <c r="Z12" s="153"/>
      <c r="AA12" s="14"/>
      <c r="AB12" s="29"/>
      <c r="AC12" s="30">
        <v>50</v>
      </c>
      <c r="AD12" s="30"/>
      <c r="AE12" s="30">
        <v>28</v>
      </c>
      <c r="AF12" s="30"/>
      <c r="AG12" s="30"/>
      <c r="AH12" s="590"/>
      <c r="AI12" s="578">
        <v>140</v>
      </c>
      <c r="AJ12" s="333">
        <v>16</v>
      </c>
    </row>
    <row r="13" spans="1:36" ht="15.75" thickBot="1">
      <c r="A13" s="19" t="s">
        <v>201</v>
      </c>
      <c r="B13" s="21" t="s">
        <v>158</v>
      </c>
      <c r="C13" s="447">
        <v>2</v>
      </c>
      <c r="D13" s="448"/>
      <c r="E13" s="448"/>
      <c r="F13" s="276"/>
      <c r="G13" s="13"/>
      <c r="H13" s="14"/>
      <c r="I13" s="13"/>
      <c r="J13" s="150"/>
      <c r="K13" s="138">
        <f>SUM(L13:O13)</f>
        <v>156</v>
      </c>
      <c r="L13" s="151"/>
      <c r="M13" s="152"/>
      <c r="N13" s="332">
        <v>64</v>
      </c>
      <c r="O13" s="332">
        <v>92</v>
      </c>
      <c r="P13" s="9"/>
      <c r="Q13" s="9"/>
      <c r="R13" s="153"/>
      <c r="S13" s="9"/>
      <c r="T13" s="153"/>
      <c r="U13" s="9"/>
      <c r="V13" s="153"/>
      <c r="W13" s="9"/>
      <c r="X13" s="153"/>
      <c r="Y13" s="9"/>
      <c r="Z13" s="153"/>
      <c r="AA13" s="14"/>
      <c r="AB13" s="29"/>
      <c r="AC13" s="30">
        <v>78</v>
      </c>
      <c r="AD13" s="30"/>
      <c r="AE13" s="30">
        <v>78</v>
      </c>
      <c r="AF13" s="30"/>
      <c r="AG13" s="30"/>
      <c r="AH13" s="590"/>
      <c r="AI13" s="578">
        <v>39</v>
      </c>
      <c r="AJ13" s="333">
        <v>39</v>
      </c>
    </row>
    <row r="14" spans="1:36" ht="15.75" thickBot="1">
      <c r="A14" s="19" t="s">
        <v>200</v>
      </c>
      <c r="B14" s="21" t="s">
        <v>165</v>
      </c>
      <c r="C14" s="381">
        <v>2</v>
      </c>
      <c r="D14" s="382"/>
      <c r="E14" s="383"/>
      <c r="F14" s="275"/>
      <c r="G14" s="112"/>
      <c r="H14" s="113"/>
      <c r="I14" s="112"/>
      <c r="J14" s="155"/>
      <c r="K14" s="138">
        <f>SUM(L14:O14)</f>
        <v>117</v>
      </c>
      <c r="L14" s="157"/>
      <c r="M14" s="158"/>
      <c r="N14" s="332">
        <v>48</v>
      </c>
      <c r="O14" s="332">
        <v>69</v>
      </c>
      <c r="P14" s="30"/>
      <c r="Q14" s="30"/>
      <c r="R14" s="159"/>
      <c r="S14" s="30"/>
      <c r="T14" s="159"/>
      <c r="U14" s="30"/>
      <c r="V14" s="159"/>
      <c r="W14" s="9"/>
      <c r="X14" s="153"/>
      <c r="Y14" s="9"/>
      <c r="Z14" s="153"/>
      <c r="AA14" s="113"/>
      <c r="AB14" s="29"/>
      <c r="AC14" s="30">
        <v>50</v>
      </c>
      <c r="AD14" s="30"/>
      <c r="AE14" s="30">
        <v>67</v>
      </c>
      <c r="AF14" s="30"/>
      <c r="AG14" s="84"/>
      <c r="AH14" s="590"/>
      <c r="AI14" s="578">
        <v>78</v>
      </c>
      <c r="AJ14" s="333">
        <v>0</v>
      </c>
    </row>
    <row r="15" spans="1:36" ht="15.75" thickBot="1">
      <c r="A15" s="19" t="s">
        <v>199</v>
      </c>
      <c r="B15" s="21" t="s">
        <v>160</v>
      </c>
      <c r="C15" s="447">
        <v>2</v>
      </c>
      <c r="D15" s="448"/>
      <c r="E15" s="449"/>
      <c r="F15" s="276"/>
      <c r="G15" s="13"/>
      <c r="H15" s="14"/>
      <c r="I15" s="13"/>
      <c r="J15" s="150"/>
      <c r="K15" s="138">
        <f>SUM(L15:O15)</f>
        <v>39</v>
      </c>
      <c r="L15" s="151"/>
      <c r="M15" s="152"/>
      <c r="N15" s="332">
        <v>16</v>
      </c>
      <c r="O15" s="332">
        <v>23</v>
      </c>
      <c r="P15" s="9"/>
      <c r="Q15" s="9"/>
      <c r="R15" s="153"/>
      <c r="S15" s="9"/>
      <c r="T15" s="153"/>
      <c r="U15" s="9"/>
      <c r="V15" s="153"/>
      <c r="W15" s="9"/>
      <c r="X15" s="153"/>
      <c r="Y15" s="9"/>
      <c r="Z15" s="153"/>
      <c r="AA15" s="14"/>
      <c r="AB15" s="29"/>
      <c r="AC15" s="30">
        <v>19</v>
      </c>
      <c r="AD15" s="30"/>
      <c r="AE15" s="30">
        <v>20</v>
      </c>
      <c r="AF15" s="30"/>
      <c r="AG15" s="30"/>
      <c r="AH15" s="590"/>
      <c r="AI15" s="578">
        <v>39</v>
      </c>
      <c r="AJ15" s="333">
        <v>0</v>
      </c>
    </row>
    <row r="16" spans="1:36" ht="15.75" thickBot="1">
      <c r="A16" s="19" t="s">
        <v>198</v>
      </c>
      <c r="B16" s="21" t="s">
        <v>161</v>
      </c>
      <c r="C16" s="447">
        <v>2</v>
      </c>
      <c r="D16" s="448"/>
      <c r="E16" s="449"/>
      <c r="F16" s="276"/>
      <c r="G16" s="13"/>
      <c r="H16" s="14"/>
      <c r="I16" s="13"/>
      <c r="J16" s="150"/>
      <c r="K16" s="138">
        <f>SUM(L16:O16)</f>
        <v>39</v>
      </c>
      <c r="L16" s="151"/>
      <c r="M16" s="152"/>
      <c r="N16" s="332">
        <v>16</v>
      </c>
      <c r="O16" s="332">
        <v>23</v>
      </c>
      <c r="P16" s="9"/>
      <c r="Q16" s="9"/>
      <c r="R16" s="153"/>
      <c r="S16" s="9"/>
      <c r="T16" s="153"/>
      <c r="U16" s="9"/>
      <c r="V16" s="153"/>
      <c r="W16" s="9"/>
      <c r="X16" s="153"/>
      <c r="Y16" s="9"/>
      <c r="Z16" s="153"/>
      <c r="AA16" s="14"/>
      <c r="AB16" s="29"/>
      <c r="AC16" s="30">
        <v>20</v>
      </c>
      <c r="AD16" s="30"/>
      <c r="AE16" s="30">
        <v>19</v>
      </c>
      <c r="AF16" s="30"/>
      <c r="AG16" s="30"/>
      <c r="AH16" s="590"/>
      <c r="AI16" s="578">
        <v>39</v>
      </c>
      <c r="AJ16" s="333">
        <v>0</v>
      </c>
    </row>
    <row r="17" spans="1:36" ht="15.75" thickBot="1">
      <c r="A17" s="19" t="s">
        <v>197</v>
      </c>
      <c r="B17" s="21" t="s">
        <v>162</v>
      </c>
      <c r="C17" s="447">
        <v>2</v>
      </c>
      <c r="D17" s="448"/>
      <c r="E17" s="449"/>
      <c r="F17" s="276"/>
      <c r="G17" s="13"/>
      <c r="H17" s="14"/>
      <c r="I17" s="13"/>
      <c r="J17" s="150"/>
      <c r="K17" s="138">
        <f>SUM(L17:O17)</f>
        <v>62</v>
      </c>
      <c r="L17" s="151"/>
      <c r="M17" s="152"/>
      <c r="N17" s="332">
        <v>16</v>
      </c>
      <c r="O17" s="332">
        <v>46</v>
      </c>
      <c r="P17" s="9"/>
      <c r="Q17" s="9"/>
      <c r="R17" s="153"/>
      <c r="S17" s="9"/>
      <c r="T17" s="153"/>
      <c r="U17" s="9"/>
      <c r="V17" s="153"/>
      <c r="W17" s="9"/>
      <c r="X17" s="153"/>
      <c r="Y17" s="9"/>
      <c r="Z17" s="153"/>
      <c r="AA17" s="14"/>
      <c r="AB17" s="29"/>
      <c r="AC17" s="30">
        <v>20</v>
      </c>
      <c r="AD17" s="30"/>
      <c r="AE17" s="30">
        <v>42</v>
      </c>
      <c r="AF17" s="30"/>
      <c r="AG17" s="30"/>
      <c r="AH17" s="590"/>
      <c r="AI17" s="578">
        <v>39</v>
      </c>
      <c r="AJ17" s="333">
        <v>39</v>
      </c>
    </row>
    <row r="18" spans="1:36" ht="15.75" thickBot="1">
      <c r="A18" s="19" t="s">
        <v>196</v>
      </c>
      <c r="B18" s="22" t="s">
        <v>163</v>
      </c>
      <c r="C18" s="453">
        <v>2</v>
      </c>
      <c r="D18" s="454"/>
      <c r="E18" s="455"/>
      <c r="F18" s="276"/>
      <c r="G18" s="13"/>
      <c r="H18" s="14"/>
      <c r="I18" s="13"/>
      <c r="J18" s="150"/>
      <c r="K18" s="138">
        <f>SUM(L18:O18)</f>
        <v>62</v>
      </c>
      <c r="L18" s="164"/>
      <c r="M18" s="334"/>
      <c r="N18" s="332">
        <v>16</v>
      </c>
      <c r="O18" s="332">
        <v>46</v>
      </c>
      <c r="P18" s="9"/>
      <c r="Q18" s="9"/>
      <c r="R18" s="153"/>
      <c r="S18" s="9"/>
      <c r="T18" s="153"/>
      <c r="U18" s="9"/>
      <c r="V18" s="153"/>
      <c r="W18" s="9"/>
      <c r="X18" s="153"/>
      <c r="Y18" s="9"/>
      <c r="Z18" s="153"/>
      <c r="AA18" s="7"/>
      <c r="AB18" s="31"/>
      <c r="AC18" s="9">
        <v>30</v>
      </c>
      <c r="AD18" s="9"/>
      <c r="AE18" s="9">
        <v>32</v>
      </c>
      <c r="AF18" s="9"/>
      <c r="AG18" s="9"/>
      <c r="AH18" s="591"/>
      <c r="AI18" s="578">
        <v>78</v>
      </c>
      <c r="AJ18" s="333">
        <v>0</v>
      </c>
    </row>
    <row r="19" spans="1:36" ht="15.75" thickBot="1">
      <c r="A19" s="19" t="s">
        <v>195</v>
      </c>
      <c r="B19" s="21" t="s">
        <v>15</v>
      </c>
      <c r="C19" s="447" t="s">
        <v>194</v>
      </c>
      <c r="D19" s="448"/>
      <c r="E19" s="449"/>
      <c r="F19" s="276"/>
      <c r="G19" s="13"/>
      <c r="H19" s="14"/>
      <c r="I19" s="13"/>
      <c r="J19" s="150"/>
      <c r="K19" s="138">
        <f>SUM(L19:O19)</f>
        <v>78</v>
      </c>
      <c r="L19" s="151"/>
      <c r="M19" s="152"/>
      <c r="N19" s="332">
        <v>32</v>
      </c>
      <c r="O19" s="332">
        <v>46</v>
      </c>
      <c r="P19" s="9"/>
      <c r="Q19" s="9"/>
      <c r="R19" s="153"/>
      <c r="S19" s="9"/>
      <c r="T19" s="153"/>
      <c r="U19" s="9"/>
      <c r="V19" s="153"/>
      <c r="W19" s="9"/>
      <c r="X19" s="153"/>
      <c r="Y19" s="9"/>
      <c r="Z19" s="153"/>
      <c r="AA19" s="14"/>
      <c r="AB19" s="29"/>
      <c r="AC19" s="30">
        <v>78</v>
      </c>
      <c r="AD19" s="30"/>
      <c r="AE19" s="30"/>
      <c r="AF19" s="30"/>
      <c r="AG19" s="30"/>
      <c r="AH19" s="590"/>
      <c r="AI19" s="578">
        <v>39</v>
      </c>
      <c r="AJ19" s="333">
        <v>39</v>
      </c>
    </row>
    <row r="20" spans="1:36" ht="32.25" customHeight="1" thickBot="1">
      <c r="A20" s="19" t="s">
        <v>193</v>
      </c>
      <c r="B20" s="21" t="s">
        <v>192</v>
      </c>
      <c r="C20" s="450" t="s">
        <v>191</v>
      </c>
      <c r="D20" s="451"/>
      <c r="E20" s="452"/>
      <c r="F20" s="276"/>
      <c r="G20" s="13"/>
      <c r="H20" s="14"/>
      <c r="I20" s="13"/>
      <c r="J20" s="150"/>
      <c r="K20" s="138">
        <f>SUM(L20:O20)</f>
        <v>78</v>
      </c>
      <c r="L20" s="151"/>
      <c r="M20" s="152"/>
      <c r="N20" s="332">
        <v>32</v>
      </c>
      <c r="O20" s="332">
        <v>46</v>
      </c>
      <c r="P20" s="9"/>
      <c r="Q20" s="9"/>
      <c r="R20" s="153"/>
      <c r="S20" s="9"/>
      <c r="T20" s="153"/>
      <c r="U20" s="9"/>
      <c r="V20" s="153"/>
      <c r="W20" s="9"/>
      <c r="X20" s="153"/>
      <c r="Y20" s="9"/>
      <c r="Z20" s="153"/>
      <c r="AA20" s="14"/>
      <c r="AB20" s="29"/>
      <c r="AC20" s="30">
        <v>30</v>
      </c>
      <c r="AD20" s="30"/>
      <c r="AE20" s="30">
        <v>48</v>
      </c>
      <c r="AF20" s="30"/>
      <c r="AG20" s="30"/>
      <c r="AH20" s="590"/>
      <c r="AI20" s="578">
        <v>78</v>
      </c>
      <c r="AJ20" s="333">
        <v>0</v>
      </c>
    </row>
    <row r="21" spans="1:36" ht="15.75" hidden="1" thickBot="1">
      <c r="A21" s="19"/>
      <c r="B21" s="21"/>
      <c r="C21" s="375"/>
      <c r="D21" s="376"/>
      <c r="E21" s="377"/>
      <c r="F21" s="275"/>
      <c r="G21" s="112"/>
      <c r="H21" s="113"/>
      <c r="I21" s="112"/>
      <c r="J21" s="155"/>
      <c r="K21" s="156"/>
      <c r="L21" s="157"/>
      <c r="M21" s="158"/>
      <c r="N21" s="84"/>
      <c r="O21" s="84"/>
      <c r="P21" s="9"/>
      <c r="Q21" s="9"/>
      <c r="R21" s="153"/>
      <c r="S21" s="9"/>
      <c r="T21" s="153"/>
      <c r="U21" s="9"/>
      <c r="V21" s="153"/>
      <c r="W21" s="9"/>
      <c r="X21" s="153"/>
      <c r="Y21" s="9"/>
      <c r="Z21" s="153"/>
      <c r="AA21" s="14"/>
      <c r="AB21" s="29"/>
      <c r="AC21" s="30"/>
      <c r="AD21" s="30"/>
      <c r="AE21" s="30"/>
      <c r="AF21" s="30"/>
      <c r="AG21" s="30"/>
      <c r="AH21" s="590"/>
      <c r="AI21" s="578">
        <v>78</v>
      </c>
      <c r="AJ21" s="333">
        <v>0</v>
      </c>
    </row>
    <row r="22" spans="1:36" ht="26.25" thickBot="1">
      <c r="A22" s="374" t="s">
        <v>190</v>
      </c>
      <c r="B22" s="26" t="s">
        <v>189</v>
      </c>
      <c r="C22" s="378"/>
      <c r="D22" s="379"/>
      <c r="E22" s="379"/>
      <c r="F22" s="378"/>
      <c r="G22" s="379"/>
      <c r="H22" s="380"/>
      <c r="I22" s="269"/>
      <c r="J22" s="166"/>
      <c r="K22" s="371">
        <f>SUM(K23:K25)</f>
        <v>540</v>
      </c>
      <c r="L22" s="373">
        <f>SUM(L23:L25)</f>
        <v>12</v>
      </c>
      <c r="M22" s="372">
        <f>SUM(M23:M25)</f>
        <v>60</v>
      </c>
      <c r="N22" s="335">
        <f>SUM(N23:N25)</f>
        <v>192</v>
      </c>
      <c r="O22" s="335">
        <f>SUM(O23:O25)</f>
        <v>276</v>
      </c>
      <c r="P22" s="336">
        <f>SUM(P23:P29)</f>
        <v>0</v>
      </c>
      <c r="Q22" s="336">
        <f>SUM(Q23:Q28)</f>
        <v>0</v>
      </c>
      <c r="R22" s="336"/>
      <c r="S22" s="336">
        <f>SUM(S23:S28)</f>
        <v>0</v>
      </c>
      <c r="T22" s="336"/>
      <c r="U22" s="336">
        <f>SUM(U23:U29)</f>
        <v>0</v>
      </c>
      <c r="V22" s="336"/>
      <c r="W22" s="336">
        <f>SUM(W23:W29)</f>
        <v>0</v>
      </c>
      <c r="X22" s="336"/>
      <c r="Y22" s="336">
        <f>SUM(Y23:Y29)</f>
        <v>0</v>
      </c>
      <c r="Z22" s="336"/>
      <c r="AA22" s="335">
        <f>SUM(AA23:AA29)</f>
        <v>0</v>
      </c>
      <c r="AB22" s="336">
        <f>SUM(AB23:AB29)</f>
        <v>0</v>
      </c>
      <c r="AC22" s="336">
        <f>SUM(AC23:AC29)</f>
        <v>350</v>
      </c>
      <c r="AD22" s="336">
        <f>SUM(AD23:AD29)</f>
        <v>0</v>
      </c>
      <c r="AE22" s="336">
        <f>SUM(AE23:AE29)</f>
        <v>260</v>
      </c>
      <c r="AF22" s="336">
        <f>SUM(AF23:AF29)</f>
        <v>0</v>
      </c>
      <c r="AG22" s="336">
        <f>SUM(AG23:AG29)</f>
        <v>0</v>
      </c>
      <c r="AH22" s="589">
        <f>SUM(AH23:AH28)</f>
        <v>0</v>
      </c>
      <c r="AI22" s="588">
        <f>SUM(AI23:AI25)</f>
        <v>156</v>
      </c>
      <c r="AJ22" s="308">
        <f>SUM(AJ23:AJ25)</f>
        <v>228</v>
      </c>
    </row>
    <row r="23" spans="1:36" ht="15.75" thickBot="1">
      <c r="A23" s="32" t="s">
        <v>188</v>
      </c>
      <c r="B23" s="11" t="s">
        <v>156</v>
      </c>
      <c r="C23" s="384"/>
      <c r="D23" s="385"/>
      <c r="E23" s="386"/>
      <c r="F23" s="387" t="s">
        <v>164</v>
      </c>
      <c r="G23" s="388"/>
      <c r="H23" s="389"/>
      <c r="I23" s="271"/>
      <c r="J23" s="366"/>
      <c r="K23" s="169">
        <f>SUM(L23:O23)</f>
        <v>153</v>
      </c>
      <c r="L23" s="34">
        <v>6</v>
      </c>
      <c r="M23" s="170">
        <v>30</v>
      </c>
      <c r="N23" s="7">
        <v>48</v>
      </c>
      <c r="O23" s="110">
        <v>69</v>
      </c>
      <c r="P23" s="14"/>
      <c r="Q23" s="14"/>
      <c r="R23" s="171"/>
      <c r="S23" s="14"/>
      <c r="T23" s="171"/>
      <c r="U23" s="14"/>
      <c r="V23" s="171"/>
      <c r="W23" s="14"/>
      <c r="X23" s="171"/>
      <c r="Y23" s="14"/>
      <c r="Z23" s="171"/>
      <c r="AA23" s="14"/>
      <c r="AB23" s="29"/>
      <c r="AC23" s="30">
        <v>97</v>
      </c>
      <c r="AD23" s="30"/>
      <c r="AE23" s="30">
        <v>20</v>
      </c>
      <c r="AF23" s="30"/>
      <c r="AG23" s="30"/>
      <c r="AH23" s="584"/>
      <c r="AI23" s="578">
        <v>78</v>
      </c>
      <c r="AJ23" s="333">
        <v>114</v>
      </c>
    </row>
    <row r="24" spans="1:36" ht="15.75" thickBot="1">
      <c r="A24" s="32" t="s">
        <v>187</v>
      </c>
      <c r="B24" s="11" t="s">
        <v>166</v>
      </c>
      <c r="C24" s="364"/>
      <c r="D24" s="365">
        <v>2</v>
      </c>
      <c r="E24" s="366"/>
      <c r="F24" s="587"/>
      <c r="G24" s="586"/>
      <c r="H24" s="585"/>
      <c r="I24" s="271"/>
      <c r="J24" s="366"/>
      <c r="K24" s="169">
        <f>SUM(L24:O24)</f>
        <v>195</v>
      </c>
      <c r="L24" s="34"/>
      <c r="M24" s="170"/>
      <c r="N24" s="7">
        <v>80</v>
      </c>
      <c r="O24" s="110">
        <v>115</v>
      </c>
      <c r="P24" s="14"/>
      <c r="Q24" s="14"/>
      <c r="R24" s="171"/>
      <c r="S24" s="14"/>
      <c r="T24" s="171"/>
      <c r="U24" s="14"/>
      <c r="V24" s="171"/>
      <c r="W24" s="14"/>
      <c r="X24" s="171"/>
      <c r="Y24" s="14"/>
      <c r="Z24" s="171"/>
      <c r="AA24" s="14"/>
      <c r="AB24" s="29"/>
      <c r="AC24" s="30">
        <v>103</v>
      </c>
      <c r="AD24" s="30"/>
      <c r="AE24" s="30">
        <v>92</v>
      </c>
      <c r="AF24" s="30"/>
      <c r="AG24" s="30"/>
      <c r="AH24" s="584"/>
      <c r="AI24" s="578"/>
      <c r="AJ24" s="333"/>
    </row>
    <row r="25" spans="1:36" ht="15.75" thickBot="1">
      <c r="A25" s="32" t="s">
        <v>186</v>
      </c>
      <c r="B25" s="11" t="s">
        <v>167</v>
      </c>
      <c r="C25" s="384"/>
      <c r="D25" s="385"/>
      <c r="E25" s="386"/>
      <c r="F25" s="387" t="s">
        <v>164</v>
      </c>
      <c r="G25" s="388"/>
      <c r="H25" s="389"/>
      <c r="I25" s="271"/>
      <c r="J25" s="366"/>
      <c r="K25" s="169">
        <f>SUM(L25:O25)</f>
        <v>192</v>
      </c>
      <c r="L25" s="34">
        <v>6</v>
      </c>
      <c r="M25" s="170">
        <v>30</v>
      </c>
      <c r="N25" s="7">
        <v>64</v>
      </c>
      <c r="O25" s="110">
        <v>92</v>
      </c>
      <c r="P25" s="14"/>
      <c r="Q25" s="14"/>
      <c r="R25" s="171"/>
      <c r="S25" s="14"/>
      <c r="T25" s="171"/>
      <c r="U25" s="14"/>
      <c r="V25" s="171"/>
      <c r="W25" s="14"/>
      <c r="X25" s="171"/>
      <c r="Y25" s="14"/>
      <c r="Z25" s="171"/>
      <c r="AA25" s="14"/>
      <c r="AB25" s="29"/>
      <c r="AC25" s="30">
        <v>50</v>
      </c>
      <c r="AD25" s="30"/>
      <c r="AE25" s="30">
        <v>106</v>
      </c>
      <c r="AF25" s="30"/>
      <c r="AG25" s="30"/>
      <c r="AH25" s="584"/>
      <c r="AI25" s="578">
        <v>78</v>
      </c>
      <c r="AJ25" s="333">
        <v>114</v>
      </c>
    </row>
    <row r="26" spans="1:36" ht="26.25" thickBot="1">
      <c r="A26" s="337" t="s">
        <v>185</v>
      </c>
      <c r="B26" s="338" t="s">
        <v>184</v>
      </c>
      <c r="C26" s="378"/>
      <c r="D26" s="379"/>
      <c r="E26" s="380"/>
      <c r="F26" s="378"/>
      <c r="G26" s="379"/>
      <c r="H26" s="380"/>
      <c r="I26" s="339"/>
      <c r="J26" s="340"/>
      <c r="K26" s="371">
        <f>SUM(K27:K30)</f>
        <v>110</v>
      </c>
      <c r="L26" s="373"/>
      <c r="M26" s="372"/>
      <c r="N26" s="335">
        <f>SUM(N27:N30)</f>
        <v>64</v>
      </c>
      <c r="O26" s="341">
        <f>SUM(O27:O30)</f>
        <v>46</v>
      </c>
      <c r="P26" s="335"/>
      <c r="Q26" s="62"/>
      <c r="R26" s="62"/>
      <c r="S26" s="62"/>
      <c r="T26" s="62"/>
      <c r="U26" s="335"/>
      <c r="V26" s="62"/>
      <c r="W26" s="335"/>
      <c r="X26" s="62"/>
      <c r="Y26" s="342"/>
      <c r="Z26" s="335"/>
      <c r="AA26" s="335"/>
      <c r="AB26" s="336">
        <f>SUM(AB27:AB28)</f>
        <v>0</v>
      </c>
      <c r="AC26" s="336">
        <f>SUM(AC27:AC28)</f>
        <v>50</v>
      </c>
      <c r="AD26" s="336">
        <f>SUM(AD27:AD28)</f>
        <v>0</v>
      </c>
      <c r="AE26" s="336">
        <f>SUM(AE27:AE28)</f>
        <v>21</v>
      </c>
      <c r="AF26" s="336">
        <f>SUM(AF27:AF28)</f>
        <v>0</v>
      </c>
      <c r="AG26" s="336">
        <f>SUM(AG27:AG28)</f>
        <v>0</v>
      </c>
      <c r="AH26" s="336">
        <f>SUM(AH27:AH28)</f>
        <v>0</v>
      </c>
      <c r="AI26" s="583">
        <f>SUM(AI27:AI30)</f>
        <v>4</v>
      </c>
      <c r="AJ26" s="343">
        <f>SUM(AJ27:AJ30)</f>
        <v>191</v>
      </c>
    </row>
    <row r="27" spans="1:36" ht="15.75" thickBot="1">
      <c r="A27" s="33" t="s">
        <v>183</v>
      </c>
      <c r="B27" s="70" t="s">
        <v>168</v>
      </c>
      <c r="C27" s="381"/>
      <c r="D27" s="382"/>
      <c r="E27" s="383"/>
      <c r="F27" s="381"/>
      <c r="G27" s="382"/>
      <c r="H27" s="383"/>
      <c r="I27" s="367">
        <v>2</v>
      </c>
      <c r="J27" s="155"/>
      <c r="K27" s="172">
        <f>SUM(N27:O27)</f>
        <v>39</v>
      </c>
      <c r="L27" s="173"/>
      <c r="M27" s="174"/>
      <c r="N27" s="14">
        <v>16</v>
      </c>
      <c r="O27" s="110">
        <v>23</v>
      </c>
      <c r="P27" s="110"/>
      <c r="Q27" s="110"/>
      <c r="R27" s="176"/>
      <c r="S27" s="14"/>
      <c r="T27" s="171"/>
      <c r="U27" s="14"/>
      <c r="V27" s="171"/>
      <c r="W27" s="14"/>
      <c r="X27" s="171"/>
      <c r="Y27" s="14"/>
      <c r="Z27" s="171"/>
      <c r="AA27" s="113"/>
      <c r="AB27" s="29"/>
      <c r="AC27" s="30">
        <v>30</v>
      </c>
      <c r="AD27" s="30"/>
      <c r="AE27" s="30">
        <v>9</v>
      </c>
      <c r="AF27" s="30"/>
      <c r="AG27" s="30"/>
      <c r="AH27" s="582"/>
      <c r="AI27" s="578">
        <v>0</v>
      </c>
      <c r="AJ27" s="333">
        <v>46</v>
      </c>
    </row>
    <row r="28" spans="1:36" ht="31.5" customHeight="1" thickBot="1">
      <c r="A28" s="33" t="s">
        <v>182</v>
      </c>
      <c r="B28" s="71" t="s">
        <v>181</v>
      </c>
      <c r="C28" s="381"/>
      <c r="D28" s="382"/>
      <c r="E28" s="383"/>
      <c r="F28" s="381"/>
      <c r="G28" s="382"/>
      <c r="H28" s="383"/>
      <c r="I28" s="367">
        <v>1</v>
      </c>
      <c r="J28" s="155"/>
      <c r="K28" s="172">
        <f>SUM(N28:O28)</f>
        <v>32</v>
      </c>
      <c r="L28" s="178"/>
      <c r="M28" s="179"/>
      <c r="N28" s="113">
        <v>32</v>
      </c>
      <c r="O28" s="110">
        <v>0</v>
      </c>
      <c r="P28" s="113"/>
      <c r="Q28" s="113"/>
      <c r="R28" s="175"/>
      <c r="S28" s="14"/>
      <c r="T28" s="171"/>
      <c r="U28" s="14"/>
      <c r="V28" s="171"/>
      <c r="W28" s="14"/>
      <c r="X28" s="171"/>
      <c r="Y28" s="14"/>
      <c r="Z28" s="171"/>
      <c r="AA28" s="30"/>
      <c r="AB28" s="113"/>
      <c r="AC28" s="113">
        <v>20</v>
      </c>
      <c r="AD28" s="113"/>
      <c r="AE28" s="113">
        <v>12</v>
      </c>
      <c r="AF28" s="113"/>
      <c r="AG28" s="113"/>
      <c r="AH28" s="581"/>
      <c r="AI28" s="578">
        <v>0</v>
      </c>
      <c r="AJ28" s="333">
        <v>32</v>
      </c>
    </row>
    <row r="29" spans="1:36" ht="15.75" hidden="1" thickBot="1">
      <c r="A29" s="33"/>
      <c r="B29" s="120"/>
      <c r="C29" s="390"/>
      <c r="D29" s="391"/>
      <c r="E29" s="392"/>
      <c r="F29" s="123"/>
      <c r="G29" s="124"/>
      <c r="H29" s="277"/>
      <c r="I29" s="42"/>
      <c r="J29" s="42"/>
      <c r="K29" s="172">
        <f>SUM(N29:O29)</f>
        <v>0</v>
      </c>
      <c r="L29" s="184"/>
      <c r="M29" s="40"/>
      <c r="N29" s="42"/>
      <c r="O29" s="344"/>
      <c r="P29" s="87"/>
      <c r="Q29" s="87"/>
      <c r="R29" s="185"/>
      <c r="S29" s="87"/>
      <c r="T29" s="185"/>
      <c r="U29" s="87"/>
      <c r="V29" s="185"/>
      <c r="W29" s="89"/>
      <c r="X29" s="186"/>
      <c r="Y29" s="317"/>
      <c r="Z29" s="187"/>
      <c r="AA29" s="369"/>
      <c r="AB29" s="42"/>
      <c r="AC29" s="42"/>
      <c r="AD29" s="42"/>
      <c r="AE29" s="42"/>
      <c r="AF29" s="42"/>
      <c r="AG29" s="42"/>
      <c r="AH29" s="580"/>
      <c r="AI29" s="578">
        <v>0</v>
      </c>
      <c r="AJ29" s="333">
        <v>78</v>
      </c>
    </row>
    <row r="30" spans="1:36" ht="26.25" thickBot="1">
      <c r="A30" s="33"/>
      <c r="B30" s="120" t="s">
        <v>169</v>
      </c>
      <c r="C30" s="390"/>
      <c r="D30" s="391"/>
      <c r="E30" s="392"/>
      <c r="F30" s="123"/>
      <c r="G30" s="124"/>
      <c r="H30" s="277"/>
      <c r="I30" s="368"/>
      <c r="J30" s="42"/>
      <c r="K30" s="172">
        <f>SUM(N30:O30)</f>
        <v>39</v>
      </c>
      <c r="L30" s="205"/>
      <c r="M30" s="206"/>
      <c r="N30" s="345">
        <v>16</v>
      </c>
      <c r="O30" s="345">
        <v>23</v>
      </c>
      <c r="P30" s="346"/>
      <c r="Q30" s="346"/>
      <c r="R30" s="347"/>
      <c r="S30" s="346"/>
      <c r="T30" s="348"/>
      <c r="U30" s="87"/>
      <c r="V30" s="185"/>
      <c r="W30" s="89"/>
      <c r="X30" s="186"/>
      <c r="Y30" s="317"/>
      <c r="Z30" s="349"/>
      <c r="AA30" s="83"/>
      <c r="AB30" s="42"/>
      <c r="AC30" s="83"/>
      <c r="AD30" s="83"/>
      <c r="AE30" s="83"/>
      <c r="AF30" s="83"/>
      <c r="AG30" s="83"/>
      <c r="AH30" s="579"/>
      <c r="AI30" s="578">
        <v>4</v>
      </c>
      <c r="AJ30" s="333">
        <v>35</v>
      </c>
    </row>
    <row r="33" spans="2:2" ht="18.75">
      <c r="B33" s="608" t="s">
        <v>206</v>
      </c>
    </row>
  </sheetData>
  <mergeCells count="59">
    <mergeCell ref="Y5:Z5"/>
    <mergeCell ref="C8:E8"/>
    <mergeCell ref="C9:E9"/>
    <mergeCell ref="C10:E10"/>
    <mergeCell ref="C11:E11"/>
    <mergeCell ref="C12:E12"/>
    <mergeCell ref="AI2:AJ4"/>
    <mergeCell ref="F4:H7"/>
    <mergeCell ref="I4:J4"/>
    <mergeCell ref="N4:O4"/>
    <mergeCell ref="P4:Q4"/>
    <mergeCell ref="C13:E13"/>
    <mergeCell ref="C15:E15"/>
    <mergeCell ref="C16:E16"/>
    <mergeCell ref="C17:E17"/>
    <mergeCell ref="C20:E20"/>
    <mergeCell ref="C14:E14"/>
    <mergeCell ref="C18:E18"/>
    <mergeCell ref="C19:E19"/>
    <mergeCell ref="A1:AH1"/>
    <mergeCell ref="A2:A7"/>
    <mergeCell ref="B2:B7"/>
    <mergeCell ref="C2:J3"/>
    <mergeCell ref="K2:K7"/>
    <mergeCell ref="L2:L7"/>
    <mergeCell ref="M2:M7"/>
    <mergeCell ref="N2:Z3"/>
    <mergeCell ref="AA2:AH3"/>
    <mergeCell ref="C4:E7"/>
    <mergeCell ref="AA4:AA7"/>
    <mergeCell ref="AB4:AH6"/>
    <mergeCell ref="I5:I7"/>
    <mergeCell ref="J5:J7"/>
    <mergeCell ref="Q5:R5"/>
    <mergeCell ref="S5:T5"/>
    <mergeCell ref="U5:V5"/>
    <mergeCell ref="W5:X5"/>
    <mergeCell ref="S4:U4"/>
    <mergeCell ref="W4:Z4"/>
    <mergeCell ref="C27:E27"/>
    <mergeCell ref="F24:H24"/>
    <mergeCell ref="C29:E29"/>
    <mergeCell ref="C30:E30"/>
    <mergeCell ref="AI5:AI7"/>
    <mergeCell ref="AJ5:AJ7"/>
    <mergeCell ref="F8:H8"/>
    <mergeCell ref="F10:H10"/>
    <mergeCell ref="F26:H26"/>
    <mergeCell ref="F27:H27"/>
    <mergeCell ref="C21:E21"/>
    <mergeCell ref="C22:E22"/>
    <mergeCell ref="F22:H22"/>
    <mergeCell ref="C28:E28"/>
    <mergeCell ref="F28:H28"/>
    <mergeCell ref="C23:E23"/>
    <mergeCell ref="F23:H23"/>
    <mergeCell ref="C25:E25"/>
    <mergeCell ref="F25:H25"/>
    <mergeCell ref="C26:E26"/>
  </mergeCells>
  <pageMargins left="0.31496062992125984" right="0.31496062992125984" top="0.74803149606299213" bottom="0.74803149606299213" header="0.31496062992125984" footer="0.31496062992125984"/>
  <pageSetup paperSize="9" scale="5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76"/>
  <sheetViews>
    <sheetView topLeftCell="C55" zoomScale="80" zoomScaleNormal="80" workbookViewId="0">
      <selection activeCell="AD13" sqref="AD13"/>
    </sheetView>
  </sheetViews>
  <sheetFormatPr defaultRowHeight="15"/>
  <cols>
    <col min="1" max="1" width="12" customWidth="1"/>
    <col min="2" max="2" width="30.5703125" customWidth="1"/>
    <col min="3" max="8" width="2.5703125" customWidth="1"/>
    <col min="9" max="9" width="6.5703125" customWidth="1"/>
    <col min="10" max="10" width="7.5703125" customWidth="1"/>
    <col min="11" max="11" width="14.42578125" customWidth="1"/>
    <col min="12" max="12" width="8.5703125" customWidth="1"/>
    <col min="13" max="13" width="7.85546875" customWidth="1"/>
    <col min="14" max="26" width="8.42578125" customWidth="1"/>
    <col min="27" max="27" width="7" customWidth="1"/>
    <col min="28" max="29" width="5.140625" customWidth="1"/>
    <col min="30" max="30" width="5.42578125" customWidth="1"/>
    <col min="31" max="31" width="3.5703125" customWidth="1"/>
    <col min="32" max="32" width="4.42578125" customWidth="1"/>
    <col min="33" max="33" width="4.140625" customWidth="1"/>
    <col min="34" max="34" width="7.140625" customWidth="1"/>
    <col min="35" max="35" width="9.42578125" bestFit="1" customWidth="1"/>
  </cols>
  <sheetData>
    <row r="1" spans="1:36" ht="36" customHeight="1" thickBot="1">
      <c r="A1" s="412" t="s">
        <v>151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</row>
    <row r="2" spans="1:36">
      <c r="A2" s="413" t="s">
        <v>0</v>
      </c>
      <c r="B2" s="416" t="s">
        <v>117</v>
      </c>
      <c r="C2" s="420" t="s">
        <v>118</v>
      </c>
      <c r="D2" s="420"/>
      <c r="E2" s="420"/>
      <c r="F2" s="420"/>
      <c r="G2" s="420"/>
      <c r="H2" s="420"/>
      <c r="I2" s="420"/>
      <c r="J2" s="420"/>
      <c r="K2" s="423" t="s">
        <v>119</v>
      </c>
      <c r="L2" s="427" t="s">
        <v>120</v>
      </c>
      <c r="M2" s="427" t="s">
        <v>121</v>
      </c>
      <c r="N2" s="430" t="s">
        <v>134</v>
      </c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2"/>
      <c r="AA2" s="436" t="s">
        <v>143</v>
      </c>
      <c r="AB2" s="420"/>
      <c r="AC2" s="420"/>
      <c r="AD2" s="420"/>
      <c r="AE2" s="420"/>
      <c r="AF2" s="420"/>
      <c r="AG2" s="420"/>
      <c r="AH2" s="420"/>
      <c r="AI2" s="462" t="s">
        <v>150</v>
      </c>
      <c r="AJ2" s="463"/>
    </row>
    <row r="3" spans="1:36" ht="15.75" thickBot="1">
      <c r="A3" s="414"/>
      <c r="B3" s="417"/>
      <c r="C3" s="421"/>
      <c r="D3" s="421"/>
      <c r="E3" s="421"/>
      <c r="F3" s="421"/>
      <c r="G3" s="421"/>
      <c r="H3" s="421"/>
      <c r="I3" s="422"/>
      <c r="J3" s="422"/>
      <c r="K3" s="424"/>
      <c r="L3" s="428"/>
      <c r="M3" s="428"/>
      <c r="N3" s="433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5"/>
      <c r="AA3" s="437"/>
      <c r="AB3" s="421"/>
      <c r="AC3" s="421"/>
      <c r="AD3" s="421"/>
      <c r="AE3" s="421"/>
      <c r="AF3" s="421"/>
      <c r="AG3" s="421"/>
      <c r="AH3" s="421"/>
      <c r="AI3" s="464"/>
      <c r="AJ3" s="465"/>
    </row>
    <row r="4" spans="1:36" ht="20.45" customHeight="1" thickBot="1">
      <c r="A4" s="414"/>
      <c r="B4" s="418"/>
      <c r="C4" s="438" t="s">
        <v>122</v>
      </c>
      <c r="D4" s="439"/>
      <c r="E4" s="440"/>
      <c r="F4" s="438" t="s">
        <v>123</v>
      </c>
      <c r="G4" s="439"/>
      <c r="H4" s="439"/>
      <c r="I4" s="468" t="s">
        <v>141</v>
      </c>
      <c r="J4" s="469"/>
      <c r="K4" s="425"/>
      <c r="L4" s="428"/>
      <c r="M4" s="428"/>
      <c r="N4" s="470" t="s">
        <v>1</v>
      </c>
      <c r="O4" s="470"/>
      <c r="P4" s="471" t="s">
        <v>2</v>
      </c>
      <c r="Q4" s="470"/>
      <c r="R4" s="237"/>
      <c r="S4" s="471" t="s">
        <v>3</v>
      </c>
      <c r="T4" s="470"/>
      <c r="U4" s="470"/>
      <c r="V4" s="237"/>
      <c r="W4" s="472" t="s">
        <v>4</v>
      </c>
      <c r="X4" s="473"/>
      <c r="Y4" s="473"/>
      <c r="Z4" s="474"/>
      <c r="AA4" s="402" t="s">
        <v>60</v>
      </c>
      <c r="AB4" s="404" t="s">
        <v>5</v>
      </c>
      <c r="AC4" s="404"/>
      <c r="AD4" s="404"/>
      <c r="AE4" s="404"/>
      <c r="AF4" s="404"/>
      <c r="AG4" s="404"/>
      <c r="AH4" s="404"/>
      <c r="AI4" s="466"/>
      <c r="AJ4" s="467"/>
    </row>
    <row r="5" spans="1:36" ht="15.75" thickBot="1">
      <c r="A5" s="414"/>
      <c r="B5" s="418"/>
      <c r="C5" s="441"/>
      <c r="D5" s="442"/>
      <c r="E5" s="443"/>
      <c r="F5" s="441"/>
      <c r="G5" s="442"/>
      <c r="H5" s="443"/>
      <c r="I5" s="407" t="s">
        <v>142</v>
      </c>
      <c r="J5" s="407" t="s">
        <v>129</v>
      </c>
      <c r="K5" s="424"/>
      <c r="L5" s="428"/>
      <c r="M5" s="428"/>
      <c r="N5" s="130" t="s">
        <v>6</v>
      </c>
      <c r="O5" s="129" t="s">
        <v>7</v>
      </c>
      <c r="P5" s="99" t="s">
        <v>8</v>
      </c>
      <c r="Q5" s="410" t="s">
        <v>9</v>
      </c>
      <c r="R5" s="411"/>
      <c r="S5" s="410" t="s">
        <v>10</v>
      </c>
      <c r="T5" s="411"/>
      <c r="U5" s="410" t="s">
        <v>11</v>
      </c>
      <c r="V5" s="411"/>
      <c r="W5" s="410" t="s">
        <v>12</v>
      </c>
      <c r="X5" s="411"/>
      <c r="Y5" s="410" t="s">
        <v>13</v>
      </c>
      <c r="Z5" s="411"/>
      <c r="AA5" s="402"/>
      <c r="AB5" s="405"/>
      <c r="AC5" s="405"/>
      <c r="AD5" s="405"/>
      <c r="AE5" s="405"/>
      <c r="AF5" s="405"/>
      <c r="AG5" s="405"/>
      <c r="AH5" s="405"/>
      <c r="AI5" s="393" t="s">
        <v>172</v>
      </c>
      <c r="AJ5" s="393" t="s">
        <v>173</v>
      </c>
    </row>
    <row r="6" spans="1:36" ht="15.75" thickBot="1">
      <c r="A6" s="414"/>
      <c r="B6" s="418"/>
      <c r="C6" s="441"/>
      <c r="D6" s="442"/>
      <c r="E6" s="443"/>
      <c r="F6" s="441"/>
      <c r="G6" s="442"/>
      <c r="H6" s="443"/>
      <c r="I6" s="408"/>
      <c r="J6" s="408"/>
      <c r="K6" s="424"/>
      <c r="L6" s="428"/>
      <c r="M6" s="428"/>
      <c r="N6" s="100">
        <v>16</v>
      </c>
      <c r="O6" s="101">
        <v>23</v>
      </c>
      <c r="P6" s="101">
        <v>16</v>
      </c>
      <c r="Q6" s="101">
        <v>23</v>
      </c>
      <c r="R6" s="136">
        <v>1</v>
      </c>
      <c r="S6" s="101">
        <v>15</v>
      </c>
      <c r="T6" s="136">
        <v>1</v>
      </c>
      <c r="U6" s="101">
        <v>19</v>
      </c>
      <c r="V6" s="136">
        <v>4</v>
      </c>
      <c r="W6" s="101">
        <v>15</v>
      </c>
      <c r="X6" s="136">
        <v>1</v>
      </c>
      <c r="Y6" s="101">
        <v>13</v>
      </c>
      <c r="Z6" s="136">
        <v>4</v>
      </c>
      <c r="AA6" s="402"/>
      <c r="AB6" s="406"/>
      <c r="AC6" s="406"/>
      <c r="AD6" s="406"/>
      <c r="AE6" s="406"/>
      <c r="AF6" s="406"/>
      <c r="AG6" s="406"/>
      <c r="AH6" s="406"/>
      <c r="AI6" s="394"/>
      <c r="AJ6" s="394"/>
    </row>
    <row r="7" spans="1:36" ht="98.1" customHeight="1" thickBot="1">
      <c r="A7" s="415"/>
      <c r="B7" s="419"/>
      <c r="C7" s="444"/>
      <c r="D7" s="445"/>
      <c r="E7" s="446"/>
      <c r="F7" s="444"/>
      <c r="G7" s="445"/>
      <c r="H7" s="446"/>
      <c r="I7" s="409"/>
      <c r="J7" s="409"/>
      <c r="K7" s="426"/>
      <c r="L7" s="429"/>
      <c r="M7" s="429"/>
      <c r="N7" s="103" t="s">
        <v>14</v>
      </c>
      <c r="O7" s="104" t="s">
        <v>14</v>
      </c>
      <c r="P7" s="104" t="s">
        <v>85</v>
      </c>
      <c r="Q7" s="104" t="s">
        <v>14</v>
      </c>
      <c r="R7" s="137" t="s">
        <v>86</v>
      </c>
      <c r="S7" s="104" t="s">
        <v>14</v>
      </c>
      <c r="T7" s="137" t="s">
        <v>86</v>
      </c>
      <c r="U7" s="104" t="s">
        <v>14</v>
      </c>
      <c r="V7" s="137" t="s">
        <v>86</v>
      </c>
      <c r="W7" s="104" t="s">
        <v>14</v>
      </c>
      <c r="X7" s="137" t="s">
        <v>86</v>
      </c>
      <c r="Y7" s="104" t="s">
        <v>14</v>
      </c>
      <c r="Z7" s="137" t="s">
        <v>86</v>
      </c>
      <c r="AA7" s="403"/>
      <c r="AB7" s="102" t="s">
        <v>144</v>
      </c>
      <c r="AC7" s="102" t="s">
        <v>145</v>
      </c>
      <c r="AD7" s="102" t="s">
        <v>146</v>
      </c>
      <c r="AE7" s="102" t="s">
        <v>147</v>
      </c>
      <c r="AF7" s="102" t="s">
        <v>148</v>
      </c>
      <c r="AG7" s="102" t="s">
        <v>149</v>
      </c>
      <c r="AH7" s="102" t="s">
        <v>61</v>
      </c>
      <c r="AI7" s="394"/>
      <c r="AJ7" s="394"/>
    </row>
    <row r="8" spans="1:36" ht="15.75" thickBot="1">
      <c r="A8" s="3">
        <v>1</v>
      </c>
      <c r="B8" s="4">
        <v>2</v>
      </c>
      <c r="C8" s="396">
        <v>3</v>
      </c>
      <c r="D8" s="397"/>
      <c r="E8" s="398"/>
      <c r="F8" s="396">
        <v>4</v>
      </c>
      <c r="G8" s="397"/>
      <c r="H8" s="398"/>
      <c r="I8" s="4">
        <v>5</v>
      </c>
      <c r="J8" s="3">
        <v>6</v>
      </c>
      <c r="K8" s="138">
        <v>7</v>
      </c>
      <c r="L8" s="139">
        <v>8</v>
      </c>
      <c r="M8" s="140">
        <v>9</v>
      </c>
      <c r="N8" s="5">
        <v>10</v>
      </c>
      <c r="O8" s="5">
        <v>11</v>
      </c>
      <c r="P8" s="5">
        <v>12</v>
      </c>
      <c r="Q8" s="5">
        <v>13</v>
      </c>
      <c r="R8" s="141">
        <v>14</v>
      </c>
      <c r="S8" s="5">
        <v>15</v>
      </c>
      <c r="T8" s="141">
        <v>16</v>
      </c>
      <c r="U8" s="5">
        <v>17</v>
      </c>
      <c r="V8" s="141">
        <v>18</v>
      </c>
      <c r="W8" s="5">
        <v>19</v>
      </c>
      <c r="X8" s="141">
        <v>20</v>
      </c>
      <c r="Y8" s="5">
        <v>21</v>
      </c>
      <c r="Z8" s="141">
        <v>22</v>
      </c>
      <c r="AA8" s="5">
        <v>23</v>
      </c>
      <c r="AB8" s="15">
        <v>24</v>
      </c>
      <c r="AC8" s="15">
        <v>25</v>
      </c>
      <c r="AD8" s="15">
        <v>26</v>
      </c>
      <c r="AE8" s="15">
        <v>27</v>
      </c>
      <c r="AF8" s="15">
        <v>28</v>
      </c>
      <c r="AG8" s="15">
        <v>29</v>
      </c>
      <c r="AH8" s="297">
        <v>30</v>
      </c>
      <c r="AI8" s="307">
        <v>31</v>
      </c>
      <c r="AJ8" s="309">
        <v>32</v>
      </c>
    </row>
    <row r="9" spans="1:36" ht="32.25" thickBot="1">
      <c r="A9" s="134" t="s">
        <v>79</v>
      </c>
      <c r="B9" s="134" t="s">
        <v>80</v>
      </c>
      <c r="C9" s="456"/>
      <c r="D9" s="457"/>
      <c r="E9" s="458"/>
      <c r="F9" s="121"/>
      <c r="G9" s="122"/>
      <c r="H9" s="278"/>
      <c r="I9" s="122"/>
      <c r="J9" s="142"/>
      <c r="K9" s="143">
        <f>SUM(K10,K16,K32,K67)</f>
        <v>4248</v>
      </c>
      <c r="L9" s="144">
        <f>SUM(L10,L16,L32)</f>
        <v>36</v>
      </c>
      <c r="M9" s="145">
        <f>SUM(M10,M16,M32)</f>
        <v>221</v>
      </c>
      <c r="N9" s="105"/>
      <c r="O9" s="105"/>
      <c r="P9" s="81">
        <f t="shared" ref="P9:Y9" si="0">SUM(P10,P16,P32)</f>
        <v>576</v>
      </c>
      <c r="Q9" s="81">
        <f t="shared" si="0"/>
        <v>828</v>
      </c>
      <c r="R9" s="81">
        <f t="shared" si="0"/>
        <v>36</v>
      </c>
      <c r="S9" s="81">
        <f t="shared" si="0"/>
        <v>540</v>
      </c>
      <c r="T9" s="81">
        <f t="shared" si="0"/>
        <v>36</v>
      </c>
      <c r="U9" s="81">
        <f>SUM(U10,U16,U32)</f>
        <v>684</v>
      </c>
      <c r="V9" s="81">
        <f t="shared" si="0"/>
        <v>144</v>
      </c>
      <c r="W9" s="81">
        <f t="shared" si="0"/>
        <v>540</v>
      </c>
      <c r="X9" s="81">
        <f t="shared" si="0"/>
        <v>36</v>
      </c>
      <c r="Y9" s="81">
        <f t="shared" si="0"/>
        <v>468</v>
      </c>
      <c r="Z9" s="81">
        <f>SUM(Z67)</f>
        <v>144</v>
      </c>
      <c r="AA9" s="146">
        <f>SUM(AA10,AA16,AA32,AA67)</f>
        <v>3226</v>
      </c>
      <c r="AB9" s="81">
        <f t="shared" ref="AB9:AG9" si="1">SUM(AB10,AB16,AB32)</f>
        <v>0</v>
      </c>
      <c r="AC9" s="357">
        <f t="shared" si="1"/>
        <v>1926</v>
      </c>
      <c r="AD9" s="81">
        <f t="shared" si="1"/>
        <v>0</v>
      </c>
      <c r="AE9" s="358">
        <f t="shared" si="1"/>
        <v>814</v>
      </c>
      <c r="AF9" s="81">
        <f t="shared" si="1"/>
        <v>37</v>
      </c>
      <c r="AG9" s="81">
        <f t="shared" si="1"/>
        <v>0</v>
      </c>
      <c r="AH9" s="281">
        <v>38</v>
      </c>
      <c r="AI9" s="311">
        <f>SUM(AI10,AI16,AI32,AI67)</f>
        <v>2969</v>
      </c>
      <c r="AJ9" s="311">
        <f>SUM(AJ10,AJ16,AJ32)</f>
        <v>1279</v>
      </c>
    </row>
    <row r="10" spans="1:36" ht="15.75" thickBot="1">
      <c r="A10" s="25" t="s">
        <v>50</v>
      </c>
      <c r="B10" s="26" t="s">
        <v>51</v>
      </c>
      <c r="C10" s="459"/>
      <c r="D10" s="460"/>
      <c r="E10" s="461"/>
      <c r="F10" s="399"/>
      <c r="G10" s="400"/>
      <c r="H10" s="401"/>
      <c r="I10" s="268"/>
      <c r="J10" s="147"/>
      <c r="K10" s="148">
        <f t="shared" ref="K10:M10" si="2">SUM(K11:K15)</f>
        <v>411</v>
      </c>
      <c r="L10" s="149">
        <f t="shared" si="2"/>
        <v>0</v>
      </c>
      <c r="M10" s="28">
        <f t="shared" si="2"/>
        <v>3</v>
      </c>
      <c r="N10" s="106"/>
      <c r="O10" s="107"/>
      <c r="P10" s="27">
        <f>SUM(P11:P15)</f>
        <v>128</v>
      </c>
      <c r="Q10" s="27">
        <f>SUM(Q11:Q15)</f>
        <v>184</v>
      </c>
      <c r="R10" s="27"/>
      <c r="S10" s="27">
        <f>SUM(S11:S15)</f>
        <v>60</v>
      </c>
      <c r="T10" s="27"/>
      <c r="U10" s="27">
        <f>SUM(U11:U15)</f>
        <v>0</v>
      </c>
      <c r="V10" s="27"/>
      <c r="W10" s="27">
        <f>SUM(W11:W15)</f>
        <v>0</v>
      </c>
      <c r="X10" s="27"/>
      <c r="Y10" s="27">
        <f>SUM(Y11:Y15)</f>
        <v>39</v>
      </c>
      <c r="Z10" s="27"/>
      <c r="AA10" s="27">
        <f t="shared" ref="AA10:AJ10" si="3">SUM(AA11:AA15)</f>
        <v>258</v>
      </c>
      <c r="AB10" s="28">
        <f t="shared" si="3"/>
        <v>0</v>
      </c>
      <c r="AC10" s="27">
        <f t="shared" si="3"/>
        <v>257</v>
      </c>
      <c r="AD10" s="27">
        <f t="shared" si="3"/>
        <v>0</v>
      </c>
      <c r="AE10" s="27">
        <f t="shared" si="3"/>
        <v>151</v>
      </c>
      <c r="AF10" s="27">
        <f t="shared" si="3"/>
        <v>0</v>
      </c>
      <c r="AG10" s="27">
        <f t="shared" si="3"/>
        <v>0</v>
      </c>
      <c r="AH10" s="148">
        <f t="shared" si="3"/>
        <v>0</v>
      </c>
      <c r="AI10" s="308">
        <f t="shared" si="3"/>
        <v>411</v>
      </c>
      <c r="AJ10" s="308">
        <f t="shared" si="3"/>
        <v>0</v>
      </c>
    </row>
    <row r="11" spans="1:36" ht="15.75" thickBot="1">
      <c r="A11" s="19" t="s">
        <v>52</v>
      </c>
      <c r="B11" s="20" t="s">
        <v>57</v>
      </c>
      <c r="C11" s="381">
        <v>4</v>
      </c>
      <c r="D11" s="382"/>
      <c r="E11" s="382"/>
      <c r="F11" s="274"/>
      <c r="G11" s="12"/>
      <c r="H11" s="65"/>
      <c r="I11" s="13"/>
      <c r="J11" s="150"/>
      <c r="K11" s="138">
        <v>78</v>
      </c>
      <c r="L11" s="151"/>
      <c r="M11" s="152"/>
      <c r="N11" s="109"/>
      <c r="O11" s="109"/>
      <c r="P11" s="9">
        <v>32</v>
      </c>
      <c r="Q11" s="9">
        <v>46</v>
      </c>
      <c r="R11" s="153"/>
      <c r="S11" s="109"/>
      <c r="T11" s="154"/>
      <c r="U11" s="9"/>
      <c r="V11" s="153"/>
      <c r="W11" s="9"/>
      <c r="X11" s="153"/>
      <c r="Y11" s="9"/>
      <c r="Z11" s="153"/>
      <c r="AA11" s="14">
        <v>0</v>
      </c>
      <c r="AB11" s="29"/>
      <c r="AC11" s="30">
        <v>0</v>
      </c>
      <c r="AD11" s="30"/>
      <c r="AE11" s="30">
        <v>78</v>
      </c>
      <c r="AF11" s="30"/>
      <c r="AG11" s="30"/>
      <c r="AH11" s="298"/>
      <c r="AI11" s="310">
        <v>78</v>
      </c>
      <c r="AJ11" s="318">
        <v>0</v>
      </c>
    </row>
    <row r="12" spans="1:36" ht="26.25" thickBot="1">
      <c r="A12" s="19" t="s">
        <v>53</v>
      </c>
      <c r="B12" s="21" t="s">
        <v>58</v>
      </c>
      <c r="C12" s="38"/>
      <c r="D12" s="36">
        <v>5</v>
      </c>
      <c r="E12" s="36"/>
      <c r="F12" s="275"/>
      <c r="G12" s="112"/>
      <c r="H12" s="113"/>
      <c r="I12" s="112"/>
      <c r="J12" s="155"/>
      <c r="K12" s="156">
        <v>108</v>
      </c>
      <c r="L12" s="157"/>
      <c r="M12" s="158"/>
      <c r="N12" s="109"/>
      <c r="O12" s="109"/>
      <c r="P12" s="30">
        <v>32</v>
      </c>
      <c r="Q12" s="30">
        <v>46</v>
      </c>
      <c r="R12" s="159"/>
      <c r="S12" s="30">
        <v>30</v>
      </c>
      <c r="T12" s="159"/>
      <c r="U12" s="30"/>
      <c r="V12" s="159"/>
      <c r="W12" s="9"/>
      <c r="X12" s="153"/>
      <c r="Y12" s="9"/>
      <c r="Z12" s="153"/>
      <c r="AA12" s="113">
        <v>108</v>
      </c>
      <c r="AB12" s="29"/>
      <c r="AC12" s="30">
        <v>108</v>
      </c>
      <c r="AD12" s="30"/>
      <c r="AE12" s="30">
        <v>0</v>
      </c>
      <c r="AF12" s="30"/>
      <c r="AG12" s="84"/>
      <c r="AH12" s="298"/>
      <c r="AI12" s="310">
        <v>108</v>
      </c>
      <c r="AJ12" s="318">
        <v>0</v>
      </c>
    </row>
    <row r="13" spans="1:36" ht="15.75" thickBot="1">
      <c r="A13" s="19" t="s">
        <v>54</v>
      </c>
      <c r="B13" s="21" t="s">
        <v>27</v>
      </c>
      <c r="C13" s="64"/>
      <c r="D13" s="12">
        <v>4</v>
      </c>
      <c r="E13" s="12"/>
      <c r="F13" s="276"/>
      <c r="G13" s="13"/>
      <c r="H13" s="14"/>
      <c r="I13" s="13"/>
      <c r="J13" s="150"/>
      <c r="K13" s="160">
        <v>78</v>
      </c>
      <c r="L13" s="161"/>
      <c r="M13" s="162"/>
      <c r="N13" s="109"/>
      <c r="O13" s="109"/>
      <c r="P13" s="9">
        <v>32</v>
      </c>
      <c r="Q13" s="9">
        <v>46</v>
      </c>
      <c r="R13" s="153"/>
      <c r="S13" s="9"/>
      <c r="T13" s="153"/>
      <c r="U13" s="9"/>
      <c r="V13" s="153"/>
      <c r="W13" s="9"/>
      <c r="X13" s="153"/>
      <c r="Y13" s="9"/>
      <c r="Z13" s="153"/>
      <c r="AA13" s="14">
        <v>42</v>
      </c>
      <c r="AB13" s="29"/>
      <c r="AC13" s="30">
        <v>42</v>
      </c>
      <c r="AD13" s="30"/>
      <c r="AE13" s="30">
        <v>36</v>
      </c>
      <c r="AF13" s="30"/>
      <c r="AG13" s="30"/>
      <c r="AH13" s="298"/>
      <c r="AI13" s="310">
        <v>78</v>
      </c>
      <c r="AJ13" s="318">
        <v>0</v>
      </c>
    </row>
    <row r="14" spans="1:36" ht="15.75" thickBot="1">
      <c r="A14" s="19" t="s">
        <v>55</v>
      </c>
      <c r="B14" s="21" t="s">
        <v>15</v>
      </c>
      <c r="C14" s="496" t="s">
        <v>171</v>
      </c>
      <c r="D14" s="497"/>
      <c r="E14" s="497"/>
      <c r="F14" s="276"/>
      <c r="G14" s="13"/>
      <c r="H14" s="14"/>
      <c r="I14" s="13"/>
      <c r="J14" s="150"/>
      <c r="K14" s="138">
        <v>108</v>
      </c>
      <c r="L14" s="151"/>
      <c r="M14" s="152"/>
      <c r="N14" s="109"/>
      <c r="O14" s="109"/>
      <c r="P14" s="9">
        <v>32</v>
      </c>
      <c r="Q14" s="9">
        <v>46</v>
      </c>
      <c r="R14" s="153"/>
      <c r="S14" s="9">
        <v>30</v>
      </c>
      <c r="T14" s="153"/>
      <c r="U14" s="9"/>
      <c r="V14" s="153"/>
      <c r="W14" s="9"/>
      <c r="X14" s="153"/>
      <c r="Y14" s="9"/>
      <c r="Z14" s="153"/>
      <c r="AA14" s="14">
        <v>108</v>
      </c>
      <c r="AB14" s="29"/>
      <c r="AC14" s="30">
        <v>107</v>
      </c>
      <c r="AD14" s="30"/>
      <c r="AE14" s="30">
        <v>1</v>
      </c>
      <c r="AF14" s="30"/>
      <c r="AG14" s="30"/>
      <c r="AH14" s="298"/>
      <c r="AI14" s="310">
        <v>108</v>
      </c>
      <c r="AJ14" s="318">
        <v>0</v>
      </c>
    </row>
    <row r="15" spans="1:36" ht="15.75" thickBot="1">
      <c r="A15" s="19" t="s">
        <v>56</v>
      </c>
      <c r="B15" s="22" t="s">
        <v>59</v>
      </c>
      <c r="C15" s="1"/>
      <c r="D15" s="24"/>
      <c r="E15" s="6"/>
      <c r="F15" s="276"/>
      <c r="G15" s="13"/>
      <c r="H15" s="14"/>
      <c r="I15" s="13">
        <v>8</v>
      </c>
      <c r="J15" s="150"/>
      <c r="K15" s="163">
        <v>39</v>
      </c>
      <c r="L15" s="164"/>
      <c r="M15" s="165">
        <v>3</v>
      </c>
      <c r="N15" s="9"/>
      <c r="O15" s="9"/>
      <c r="P15" s="9"/>
      <c r="Q15" s="9"/>
      <c r="R15" s="153"/>
      <c r="S15" s="9"/>
      <c r="T15" s="153"/>
      <c r="U15" s="9"/>
      <c r="V15" s="153"/>
      <c r="W15" s="9"/>
      <c r="X15" s="153"/>
      <c r="Y15" s="9">
        <v>39</v>
      </c>
      <c r="Z15" s="153"/>
      <c r="AA15" s="7">
        <v>0</v>
      </c>
      <c r="AB15" s="31"/>
      <c r="AC15" s="9">
        <v>0</v>
      </c>
      <c r="AD15" s="9"/>
      <c r="AE15" s="9">
        <v>36</v>
      </c>
      <c r="AF15" s="9"/>
      <c r="AG15" s="9"/>
      <c r="AH15" s="280"/>
      <c r="AI15" s="310">
        <v>39</v>
      </c>
      <c r="AJ15" s="318">
        <v>0</v>
      </c>
    </row>
    <row r="16" spans="1:36" ht="15.75" thickBot="1">
      <c r="A16" s="23" t="s">
        <v>18</v>
      </c>
      <c r="B16" s="61" t="s">
        <v>19</v>
      </c>
      <c r="C16" s="378"/>
      <c r="D16" s="379"/>
      <c r="E16" s="379"/>
      <c r="F16" s="378"/>
      <c r="G16" s="379"/>
      <c r="H16" s="380"/>
      <c r="I16" s="269"/>
      <c r="J16" s="166"/>
      <c r="K16" s="135">
        <f t="shared" ref="K16:M16" si="4">SUM(K17:K31)</f>
        <v>1013</v>
      </c>
      <c r="L16" s="167">
        <f t="shared" si="4"/>
        <v>12</v>
      </c>
      <c r="M16" s="168">
        <f t="shared" si="4"/>
        <v>98</v>
      </c>
      <c r="N16" s="62"/>
      <c r="O16" s="62"/>
      <c r="P16" s="27">
        <f>SUM(P17:P31)</f>
        <v>192</v>
      </c>
      <c r="Q16" s="27">
        <f>SUM(Q17:Q30)</f>
        <v>230</v>
      </c>
      <c r="R16" s="27"/>
      <c r="S16" s="27">
        <f>SUM(S17:S30)</f>
        <v>120</v>
      </c>
      <c r="T16" s="27"/>
      <c r="U16" s="27">
        <f>SUM(U17:U31)</f>
        <v>114</v>
      </c>
      <c r="V16" s="27"/>
      <c r="W16" s="27">
        <f>SUM(W17:W31)</f>
        <v>90</v>
      </c>
      <c r="X16" s="27"/>
      <c r="Y16" s="27">
        <f>SUM(Y17:Y31)</f>
        <v>195</v>
      </c>
      <c r="Z16" s="27"/>
      <c r="AA16" s="62">
        <f t="shared" ref="AA16:AG16" si="5">SUM(AA17:AA31)</f>
        <v>594</v>
      </c>
      <c r="AB16" s="27">
        <f t="shared" si="5"/>
        <v>0</v>
      </c>
      <c r="AC16" s="27">
        <f t="shared" si="5"/>
        <v>556</v>
      </c>
      <c r="AD16" s="27">
        <f t="shared" si="5"/>
        <v>0</v>
      </c>
      <c r="AE16" s="27">
        <f t="shared" si="5"/>
        <v>347</v>
      </c>
      <c r="AF16" s="27">
        <f t="shared" si="5"/>
        <v>0</v>
      </c>
      <c r="AG16" s="27">
        <f t="shared" si="5"/>
        <v>0</v>
      </c>
      <c r="AH16" s="148">
        <f>SUM(AH17:AH30)</f>
        <v>38</v>
      </c>
      <c r="AI16" s="308">
        <f>SUM(AI17:AI31)</f>
        <v>762</v>
      </c>
      <c r="AJ16" s="308">
        <f>SUM(AJ17:AJ31)</f>
        <v>251</v>
      </c>
    </row>
    <row r="17" spans="1:36" ht="15.75" thickBot="1">
      <c r="A17" s="32" t="s">
        <v>20</v>
      </c>
      <c r="B17" s="11" t="s">
        <v>65</v>
      </c>
      <c r="C17" s="64"/>
      <c r="D17" s="12">
        <v>3</v>
      </c>
      <c r="E17" s="12"/>
      <c r="F17" s="387">
        <v>4</v>
      </c>
      <c r="G17" s="388"/>
      <c r="H17" s="389"/>
      <c r="I17" s="271"/>
      <c r="J17" s="65"/>
      <c r="K17" s="169">
        <v>96</v>
      </c>
      <c r="L17" s="34">
        <v>3</v>
      </c>
      <c r="M17" s="170">
        <v>15</v>
      </c>
      <c r="N17" s="14"/>
      <c r="O17" s="63"/>
      <c r="P17" s="14">
        <v>32</v>
      </c>
      <c r="Q17" s="14">
        <v>46</v>
      </c>
      <c r="R17" s="171"/>
      <c r="S17" s="14"/>
      <c r="T17" s="171"/>
      <c r="U17" s="14"/>
      <c r="V17" s="171"/>
      <c r="W17" s="14"/>
      <c r="X17" s="171"/>
      <c r="Y17" s="14"/>
      <c r="Z17" s="171"/>
      <c r="AA17" s="14">
        <v>47</v>
      </c>
      <c r="AB17" s="29"/>
      <c r="AC17" s="30">
        <v>47</v>
      </c>
      <c r="AD17" s="30"/>
      <c r="AE17" s="30">
        <v>31</v>
      </c>
      <c r="AF17" s="30"/>
      <c r="AG17" s="30"/>
      <c r="AH17" s="299"/>
      <c r="AI17" s="310">
        <v>96</v>
      </c>
      <c r="AJ17" s="318">
        <v>0</v>
      </c>
    </row>
    <row r="18" spans="1:36" ht="15.75" thickBot="1">
      <c r="A18" s="32" t="s">
        <v>21</v>
      </c>
      <c r="B18" s="11" t="s">
        <v>66</v>
      </c>
      <c r="C18" s="64"/>
      <c r="D18" s="12"/>
      <c r="E18" s="12"/>
      <c r="F18" s="387">
        <v>4</v>
      </c>
      <c r="G18" s="388"/>
      <c r="H18" s="389"/>
      <c r="I18" s="271"/>
      <c r="J18" s="65"/>
      <c r="K18" s="169">
        <v>96</v>
      </c>
      <c r="L18" s="34">
        <v>3</v>
      </c>
      <c r="M18" s="170">
        <v>15</v>
      </c>
      <c r="N18" s="14"/>
      <c r="O18" s="63"/>
      <c r="P18" s="14">
        <v>32</v>
      </c>
      <c r="Q18" s="14">
        <v>46</v>
      </c>
      <c r="R18" s="171"/>
      <c r="S18" s="14"/>
      <c r="T18" s="171"/>
      <c r="U18" s="14"/>
      <c r="V18" s="171"/>
      <c r="W18" s="14"/>
      <c r="X18" s="171"/>
      <c r="Y18" s="14"/>
      <c r="Z18" s="171"/>
      <c r="AA18" s="14">
        <v>47</v>
      </c>
      <c r="AB18" s="29"/>
      <c r="AC18" s="30">
        <v>47</v>
      </c>
      <c r="AD18" s="30"/>
      <c r="AE18" s="30">
        <v>31</v>
      </c>
      <c r="AF18" s="30"/>
      <c r="AG18" s="30"/>
      <c r="AH18" s="299"/>
      <c r="AI18" s="310">
        <v>96</v>
      </c>
      <c r="AJ18" s="318">
        <v>0</v>
      </c>
    </row>
    <row r="19" spans="1:36" ht="26.25" thickBot="1">
      <c r="A19" s="33" t="s">
        <v>22</v>
      </c>
      <c r="B19" s="70" t="s">
        <v>67</v>
      </c>
      <c r="C19" s="381">
        <v>8</v>
      </c>
      <c r="D19" s="382"/>
      <c r="E19" s="383"/>
      <c r="F19" s="381"/>
      <c r="G19" s="382"/>
      <c r="H19" s="383"/>
      <c r="I19" s="112"/>
      <c r="J19" s="155"/>
      <c r="K19" s="172">
        <v>82</v>
      </c>
      <c r="L19" s="173"/>
      <c r="M19" s="174"/>
      <c r="N19" s="14"/>
      <c r="O19" s="63"/>
      <c r="P19" s="113"/>
      <c r="Q19" s="14"/>
      <c r="R19" s="171"/>
      <c r="S19" s="14"/>
      <c r="T19" s="171"/>
      <c r="U19" s="113"/>
      <c r="V19" s="171"/>
      <c r="W19" s="113">
        <v>30</v>
      </c>
      <c r="X19" s="171"/>
      <c r="Y19" s="315">
        <v>52</v>
      </c>
      <c r="Z19" s="175"/>
      <c r="AA19" s="113">
        <v>50</v>
      </c>
      <c r="AB19" s="29"/>
      <c r="AC19" s="30">
        <v>50</v>
      </c>
      <c r="AD19" s="30"/>
      <c r="AE19" s="30">
        <v>32</v>
      </c>
      <c r="AF19" s="30"/>
      <c r="AG19" s="30"/>
      <c r="AH19" s="300"/>
      <c r="AI19" s="310">
        <v>30</v>
      </c>
      <c r="AJ19" s="318">
        <v>52</v>
      </c>
    </row>
    <row r="20" spans="1:36" ht="39" thickBot="1">
      <c r="A20" s="33" t="s">
        <v>23</v>
      </c>
      <c r="B20" s="70" t="s">
        <v>68</v>
      </c>
      <c r="C20" s="381"/>
      <c r="D20" s="382"/>
      <c r="E20" s="383"/>
      <c r="F20" s="381">
        <v>3</v>
      </c>
      <c r="G20" s="382"/>
      <c r="H20" s="383"/>
      <c r="I20" s="35"/>
      <c r="J20" s="155"/>
      <c r="K20" s="172">
        <v>50</v>
      </c>
      <c r="L20" s="173">
        <v>3</v>
      </c>
      <c r="M20" s="174">
        <v>15</v>
      </c>
      <c r="N20" s="14"/>
      <c r="O20" s="63"/>
      <c r="P20" s="110">
        <v>32</v>
      </c>
      <c r="Q20" s="110"/>
      <c r="R20" s="176"/>
      <c r="S20" s="14"/>
      <c r="T20" s="171"/>
      <c r="U20" s="14"/>
      <c r="V20" s="171"/>
      <c r="W20" s="14"/>
      <c r="X20" s="171"/>
      <c r="Y20" s="14"/>
      <c r="Z20" s="171"/>
      <c r="AA20" s="113">
        <v>20</v>
      </c>
      <c r="AB20" s="29"/>
      <c r="AC20" s="30">
        <v>20</v>
      </c>
      <c r="AD20" s="30"/>
      <c r="AE20" s="30">
        <v>12</v>
      </c>
      <c r="AF20" s="30"/>
      <c r="AG20" s="30"/>
      <c r="AH20" s="300"/>
      <c r="AI20" s="310">
        <v>50</v>
      </c>
      <c r="AJ20" s="318">
        <v>0</v>
      </c>
    </row>
    <row r="21" spans="1:36" ht="27" thickBot="1">
      <c r="A21" s="33" t="s">
        <v>24</v>
      </c>
      <c r="B21" s="71" t="s">
        <v>69</v>
      </c>
      <c r="C21" s="381">
        <v>4</v>
      </c>
      <c r="D21" s="382"/>
      <c r="E21" s="383"/>
      <c r="F21" s="381"/>
      <c r="G21" s="382"/>
      <c r="H21" s="383"/>
      <c r="I21" s="35"/>
      <c r="J21" s="155"/>
      <c r="K21" s="177">
        <v>78</v>
      </c>
      <c r="L21" s="178"/>
      <c r="M21" s="179"/>
      <c r="N21" s="14"/>
      <c r="O21" s="63"/>
      <c r="P21" s="113">
        <v>32</v>
      </c>
      <c r="Q21" s="113">
        <v>46</v>
      </c>
      <c r="R21" s="175"/>
      <c r="S21" s="14"/>
      <c r="T21" s="171"/>
      <c r="U21" s="14"/>
      <c r="V21" s="171"/>
      <c r="W21" s="14"/>
      <c r="X21" s="171"/>
      <c r="Y21" s="14"/>
      <c r="Z21" s="171"/>
      <c r="AA21" s="30">
        <v>47</v>
      </c>
      <c r="AB21" s="113"/>
      <c r="AC21" s="113">
        <v>47</v>
      </c>
      <c r="AD21" s="113"/>
      <c r="AE21" s="113">
        <v>31</v>
      </c>
      <c r="AF21" s="113"/>
      <c r="AG21" s="113"/>
      <c r="AH21" s="13"/>
      <c r="AI21" s="310">
        <v>78</v>
      </c>
      <c r="AJ21" s="318">
        <v>0</v>
      </c>
    </row>
    <row r="22" spans="1:36" ht="39" thickBot="1">
      <c r="A22" s="33" t="s">
        <v>25</v>
      </c>
      <c r="B22" s="70" t="s">
        <v>70</v>
      </c>
      <c r="C22" s="541" t="s">
        <v>140</v>
      </c>
      <c r="D22" s="542"/>
      <c r="E22" s="543"/>
      <c r="F22" s="384"/>
      <c r="G22" s="385"/>
      <c r="H22" s="386"/>
      <c r="I22" s="272"/>
      <c r="J22" s="180"/>
      <c r="K22" s="172">
        <v>106</v>
      </c>
      <c r="L22" s="173"/>
      <c r="M22" s="181">
        <v>38</v>
      </c>
      <c r="N22" s="14"/>
      <c r="O22" s="14"/>
      <c r="P22" s="14"/>
      <c r="Q22" s="14"/>
      <c r="R22" s="171"/>
      <c r="S22" s="113">
        <v>30</v>
      </c>
      <c r="T22" s="175"/>
      <c r="U22" s="315">
        <v>76</v>
      </c>
      <c r="V22" s="175"/>
      <c r="W22" s="14"/>
      <c r="X22" s="171"/>
      <c r="Y22" s="14"/>
      <c r="Z22" s="171"/>
      <c r="AA22" s="113">
        <v>87</v>
      </c>
      <c r="AB22" s="29"/>
      <c r="AC22" s="30">
        <v>49</v>
      </c>
      <c r="AD22" s="30"/>
      <c r="AE22" s="30">
        <v>19</v>
      </c>
      <c r="AF22" s="30"/>
      <c r="AG22" s="30"/>
      <c r="AH22" s="299">
        <v>38</v>
      </c>
      <c r="AI22" s="310">
        <v>30</v>
      </c>
      <c r="AJ22" s="318">
        <v>76</v>
      </c>
    </row>
    <row r="23" spans="1:36" ht="39.75" thickBot="1">
      <c r="A23" s="33" t="s">
        <v>26</v>
      </c>
      <c r="B23" s="71" t="s">
        <v>71</v>
      </c>
      <c r="C23" s="541">
        <v>4</v>
      </c>
      <c r="D23" s="542"/>
      <c r="E23" s="543"/>
      <c r="F23" s="453"/>
      <c r="G23" s="454"/>
      <c r="H23" s="455"/>
      <c r="I23" s="6"/>
      <c r="J23" s="182"/>
      <c r="K23" s="172">
        <v>78</v>
      </c>
      <c r="L23" s="173"/>
      <c r="M23" s="174"/>
      <c r="N23" s="14"/>
      <c r="O23" s="63"/>
      <c r="P23" s="110">
        <v>32</v>
      </c>
      <c r="Q23" s="315">
        <v>46</v>
      </c>
      <c r="R23" s="175"/>
      <c r="S23" s="14"/>
      <c r="T23" s="171"/>
      <c r="U23" s="113"/>
      <c r="V23" s="175"/>
      <c r="W23" s="14"/>
      <c r="X23" s="171"/>
      <c r="Y23" s="14"/>
      <c r="Z23" s="171"/>
      <c r="AA23" s="113">
        <v>47</v>
      </c>
      <c r="AB23" s="29"/>
      <c r="AC23" s="30">
        <v>47</v>
      </c>
      <c r="AD23" s="30"/>
      <c r="AE23" s="30">
        <v>31</v>
      </c>
      <c r="AF23" s="30"/>
      <c r="AG23" s="30"/>
      <c r="AH23" s="299"/>
      <c r="AI23" s="310">
        <v>32</v>
      </c>
      <c r="AJ23" s="318">
        <v>46</v>
      </c>
    </row>
    <row r="24" spans="1:36" ht="26.25" thickBot="1">
      <c r="A24" s="33" t="s">
        <v>62</v>
      </c>
      <c r="B24" s="120" t="s">
        <v>135</v>
      </c>
      <c r="C24" s="390"/>
      <c r="D24" s="391"/>
      <c r="E24" s="392"/>
      <c r="F24" s="390">
        <v>3</v>
      </c>
      <c r="G24" s="391"/>
      <c r="H24" s="392"/>
      <c r="I24" s="131"/>
      <c r="J24" s="42"/>
      <c r="K24" s="188">
        <v>50</v>
      </c>
      <c r="L24" s="189">
        <v>3</v>
      </c>
      <c r="M24" s="190">
        <v>15</v>
      </c>
      <c r="N24" s="115"/>
      <c r="O24" s="116"/>
      <c r="P24" s="83">
        <v>32</v>
      </c>
      <c r="Q24" s="115"/>
      <c r="R24" s="191"/>
      <c r="S24" s="115"/>
      <c r="T24" s="191"/>
      <c r="U24" s="115"/>
      <c r="V24" s="191"/>
      <c r="W24" s="108"/>
      <c r="X24" s="192"/>
      <c r="Y24" s="29"/>
      <c r="Z24" s="193"/>
      <c r="AA24" s="83">
        <v>20</v>
      </c>
      <c r="AB24" s="83"/>
      <c r="AC24" s="83">
        <v>20</v>
      </c>
      <c r="AD24" s="83"/>
      <c r="AE24" s="83">
        <v>12</v>
      </c>
      <c r="AF24" s="83"/>
      <c r="AG24" s="83"/>
      <c r="AH24" s="301"/>
      <c r="AI24" s="310">
        <v>50</v>
      </c>
      <c r="AJ24" s="318">
        <v>0</v>
      </c>
    </row>
    <row r="25" spans="1:36" ht="15.75" thickBot="1">
      <c r="A25" s="33" t="s">
        <v>63</v>
      </c>
      <c r="B25" s="241" t="s">
        <v>93</v>
      </c>
      <c r="C25" s="541">
        <v>4</v>
      </c>
      <c r="D25" s="542"/>
      <c r="E25" s="543"/>
      <c r="F25" s="384"/>
      <c r="G25" s="385"/>
      <c r="H25" s="386"/>
      <c r="I25" s="65"/>
      <c r="J25" s="155"/>
      <c r="K25" s="67">
        <v>46</v>
      </c>
      <c r="L25" s="72"/>
      <c r="M25" s="72"/>
      <c r="N25" s="150"/>
      <c r="O25" s="246"/>
      <c r="P25" s="86"/>
      <c r="Q25" s="86">
        <v>46</v>
      </c>
      <c r="R25" s="212"/>
      <c r="S25" s="150"/>
      <c r="T25" s="136"/>
      <c r="U25" s="2"/>
      <c r="V25" s="251"/>
      <c r="W25" s="2"/>
      <c r="X25" s="136"/>
      <c r="Y25" s="2"/>
      <c r="Z25" s="136"/>
      <c r="AA25" s="155">
        <v>28</v>
      </c>
      <c r="AB25" s="85"/>
      <c r="AC25" s="85">
        <v>28</v>
      </c>
      <c r="AD25" s="85"/>
      <c r="AE25" s="85">
        <v>18</v>
      </c>
      <c r="AF25" s="85"/>
      <c r="AG25" s="17"/>
      <c r="AH25" s="302"/>
      <c r="AI25" s="310">
        <v>46</v>
      </c>
      <c r="AJ25" s="318">
        <v>0</v>
      </c>
    </row>
    <row r="26" spans="1:36" ht="15.75" thickBot="1">
      <c r="A26" s="80" t="s">
        <v>64</v>
      </c>
      <c r="B26" s="270" t="s">
        <v>94</v>
      </c>
      <c r="C26" s="557">
        <v>5</v>
      </c>
      <c r="D26" s="558"/>
      <c r="E26" s="559"/>
      <c r="F26" s="387"/>
      <c r="G26" s="388"/>
      <c r="H26" s="389"/>
      <c r="I26" s="271"/>
      <c r="J26" s="155"/>
      <c r="K26" s="77">
        <v>60</v>
      </c>
      <c r="L26" s="98"/>
      <c r="M26" s="98"/>
      <c r="N26" s="17"/>
      <c r="O26" s="247"/>
      <c r="P26" s="17"/>
      <c r="Q26" s="17"/>
      <c r="R26" s="187"/>
      <c r="S26" s="248">
        <v>60</v>
      </c>
      <c r="T26" s="187"/>
      <c r="U26" s="17"/>
      <c r="V26" s="250"/>
      <c r="W26" s="155"/>
      <c r="X26" s="212"/>
      <c r="Y26" s="150"/>
      <c r="Z26" s="251"/>
      <c r="AA26" s="244">
        <v>36</v>
      </c>
      <c r="AB26" s="17"/>
      <c r="AC26" s="17">
        <v>36</v>
      </c>
      <c r="AD26" s="17"/>
      <c r="AE26" s="17">
        <v>24</v>
      </c>
      <c r="AF26" s="17"/>
      <c r="AG26" s="17"/>
      <c r="AH26" s="302"/>
      <c r="AI26" s="310">
        <v>60</v>
      </c>
      <c r="AJ26" s="318">
        <v>0</v>
      </c>
    </row>
    <row r="27" spans="1:36" ht="15.75" thickBot="1">
      <c r="A27" s="240" t="s">
        <v>83</v>
      </c>
      <c r="B27" s="120" t="s">
        <v>91</v>
      </c>
      <c r="C27" s="390"/>
      <c r="D27" s="391"/>
      <c r="E27" s="392"/>
      <c r="F27" s="390"/>
      <c r="G27" s="391"/>
      <c r="H27" s="392"/>
      <c r="I27" s="42">
        <v>8</v>
      </c>
      <c r="J27" s="42"/>
      <c r="K27" s="243">
        <v>56</v>
      </c>
      <c r="L27" s="40"/>
      <c r="M27" s="40"/>
      <c r="N27" s="87"/>
      <c r="O27" s="88"/>
      <c r="P27" s="87"/>
      <c r="Q27" s="87"/>
      <c r="R27" s="185"/>
      <c r="S27" s="87"/>
      <c r="T27" s="185"/>
      <c r="U27" s="249"/>
      <c r="V27" s="185"/>
      <c r="W27" s="17">
        <v>30</v>
      </c>
      <c r="X27" s="187"/>
      <c r="Y27" s="296">
        <v>26</v>
      </c>
      <c r="Z27" s="187"/>
      <c r="AA27" s="42">
        <v>34</v>
      </c>
      <c r="AB27" s="42"/>
      <c r="AC27" s="42">
        <v>34</v>
      </c>
      <c r="AD27" s="42"/>
      <c r="AE27" s="42">
        <v>22</v>
      </c>
      <c r="AF27" s="42"/>
      <c r="AG27" s="245"/>
      <c r="AH27" s="303"/>
      <c r="AI27" s="310">
        <v>56</v>
      </c>
      <c r="AJ27" s="318">
        <v>0</v>
      </c>
    </row>
    <row r="28" spans="1:36" ht="26.25" thickBot="1">
      <c r="A28" s="119" t="s">
        <v>87</v>
      </c>
      <c r="B28" s="39" t="s">
        <v>89</v>
      </c>
      <c r="C28" s="41"/>
      <c r="D28" s="114"/>
      <c r="E28" s="83"/>
      <c r="F28" s="258"/>
      <c r="G28" s="259"/>
      <c r="H28" s="131"/>
      <c r="I28" s="242">
        <v>8</v>
      </c>
      <c r="J28" s="242"/>
      <c r="K28" s="188">
        <v>56</v>
      </c>
      <c r="L28" s="189"/>
      <c r="M28" s="190"/>
      <c r="N28" s="115"/>
      <c r="O28" s="116"/>
      <c r="P28" s="115"/>
      <c r="Q28" s="115"/>
      <c r="R28" s="191"/>
      <c r="S28" s="115"/>
      <c r="T28" s="191"/>
      <c r="U28" s="87"/>
      <c r="V28" s="191"/>
      <c r="W28" s="30">
        <v>30</v>
      </c>
      <c r="X28" s="159"/>
      <c r="Y28" s="215">
        <v>26</v>
      </c>
      <c r="Z28" s="193"/>
      <c r="AA28" s="83">
        <v>34</v>
      </c>
      <c r="AB28" s="83"/>
      <c r="AC28" s="83">
        <v>34</v>
      </c>
      <c r="AD28" s="83"/>
      <c r="AE28" s="83">
        <v>22</v>
      </c>
      <c r="AF28" s="83"/>
      <c r="AG28" s="194"/>
      <c r="AH28" s="301"/>
      <c r="AI28" s="310">
        <v>56</v>
      </c>
      <c r="AJ28" s="318">
        <v>0</v>
      </c>
    </row>
    <row r="29" spans="1:36" ht="26.25" thickBot="1">
      <c r="A29" s="117" t="s">
        <v>88</v>
      </c>
      <c r="B29" s="239" t="s">
        <v>95</v>
      </c>
      <c r="C29" s="390"/>
      <c r="D29" s="391"/>
      <c r="E29" s="392"/>
      <c r="F29" s="123"/>
      <c r="G29" s="124"/>
      <c r="H29" s="277"/>
      <c r="I29" s="42">
        <v>8</v>
      </c>
      <c r="J29" s="42"/>
      <c r="K29" s="183">
        <v>52</v>
      </c>
      <c r="L29" s="184"/>
      <c r="M29" s="40"/>
      <c r="N29" s="87"/>
      <c r="O29" s="88"/>
      <c r="P29" s="87"/>
      <c r="Q29" s="87"/>
      <c r="R29" s="185"/>
      <c r="S29" s="87"/>
      <c r="T29" s="185"/>
      <c r="U29" s="87"/>
      <c r="V29" s="185"/>
      <c r="W29" s="89"/>
      <c r="X29" s="186"/>
      <c r="Y29" s="17">
        <v>52</v>
      </c>
      <c r="Z29" s="187"/>
      <c r="AA29" s="131">
        <v>32</v>
      </c>
      <c r="AB29" s="42"/>
      <c r="AC29" s="42">
        <v>32</v>
      </c>
      <c r="AD29" s="42"/>
      <c r="AE29" s="42">
        <v>20</v>
      </c>
      <c r="AF29" s="42"/>
      <c r="AG29" s="42"/>
      <c r="AH29" s="303"/>
      <c r="AI29" s="310">
        <v>52</v>
      </c>
      <c r="AJ29" s="318">
        <v>0</v>
      </c>
    </row>
    <row r="30" spans="1:36" ht="26.25" thickBot="1">
      <c r="A30" s="120" t="s">
        <v>90</v>
      </c>
      <c r="B30" s="238" t="s">
        <v>97</v>
      </c>
      <c r="C30" s="390">
        <v>7</v>
      </c>
      <c r="D30" s="391"/>
      <c r="E30" s="392"/>
      <c r="F30" s="41"/>
      <c r="G30" s="114"/>
      <c r="H30" s="83"/>
      <c r="I30" s="42"/>
      <c r="J30" s="42"/>
      <c r="K30" s="188">
        <v>68</v>
      </c>
      <c r="L30" s="189"/>
      <c r="M30" s="190"/>
      <c r="N30" s="115"/>
      <c r="O30" s="116"/>
      <c r="P30" s="115"/>
      <c r="Q30" s="115"/>
      <c r="R30" s="191"/>
      <c r="S30" s="83">
        <v>30</v>
      </c>
      <c r="T30" s="191"/>
      <c r="U30" s="352">
        <v>38</v>
      </c>
      <c r="V30" s="191"/>
      <c r="W30" s="30"/>
      <c r="X30" s="159"/>
      <c r="Y30" s="316"/>
      <c r="Z30" s="193"/>
      <c r="AA30" s="83">
        <v>41</v>
      </c>
      <c r="AB30" s="83"/>
      <c r="AC30" s="83">
        <v>41</v>
      </c>
      <c r="AD30" s="83"/>
      <c r="AE30" s="83">
        <v>27</v>
      </c>
      <c r="AF30" s="83"/>
      <c r="AG30" s="194"/>
      <c r="AH30" s="301"/>
      <c r="AI30" s="310">
        <v>30</v>
      </c>
      <c r="AJ30" s="318">
        <v>38</v>
      </c>
    </row>
    <row r="31" spans="1:36" ht="26.25" thickBot="1">
      <c r="A31" s="117" t="s">
        <v>96</v>
      </c>
      <c r="B31" s="118" t="s">
        <v>84</v>
      </c>
      <c r="C31" s="390"/>
      <c r="D31" s="391"/>
      <c r="E31" s="392"/>
      <c r="F31" s="123"/>
      <c r="G31" s="124"/>
      <c r="H31" s="277"/>
      <c r="I31" s="42">
        <v>8</v>
      </c>
      <c r="J31" s="42"/>
      <c r="K31" s="183">
        <v>39</v>
      </c>
      <c r="L31" s="184"/>
      <c r="M31" s="40"/>
      <c r="N31" s="87"/>
      <c r="O31" s="88"/>
      <c r="P31" s="87"/>
      <c r="Q31" s="87"/>
      <c r="R31" s="185"/>
      <c r="S31" s="87"/>
      <c r="T31" s="185"/>
      <c r="U31" s="87"/>
      <c r="V31" s="185"/>
      <c r="W31" s="89"/>
      <c r="X31" s="186"/>
      <c r="Y31" s="317">
        <v>39</v>
      </c>
      <c r="Z31" s="187"/>
      <c r="AA31" s="131">
        <v>24</v>
      </c>
      <c r="AB31" s="42"/>
      <c r="AC31" s="42">
        <v>24</v>
      </c>
      <c r="AD31" s="42"/>
      <c r="AE31" s="42">
        <v>15</v>
      </c>
      <c r="AF31" s="42"/>
      <c r="AG31" s="42"/>
      <c r="AH31" s="303"/>
      <c r="AI31" s="310">
        <v>0</v>
      </c>
      <c r="AJ31" s="318">
        <v>39</v>
      </c>
    </row>
    <row r="32" spans="1:36" ht="15.75" thickBot="1">
      <c r="A32" s="516" t="s">
        <v>16</v>
      </c>
      <c r="B32" s="516" t="s">
        <v>17</v>
      </c>
      <c r="C32" s="544"/>
      <c r="D32" s="545"/>
      <c r="E32" s="546"/>
      <c r="F32" s="544"/>
      <c r="G32" s="545"/>
      <c r="H32" s="546"/>
      <c r="I32" s="260"/>
      <c r="J32" s="539"/>
      <c r="K32" s="148">
        <f>SUM(K34,K46,K51,K57,K62)</f>
        <v>2680</v>
      </c>
      <c r="L32" s="149">
        <f t="shared" ref="K32:M33" si="6">SUM(L34,L46,L51,L57,L62)</f>
        <v>24</v>
      </c>
      <c r="M32" s="28">
        <f t="shared" si="6"/>
        <v>120</v>
      </c>
      <c r="N32" s="487"/>
      <c r="O32" s="487"/>
      <c r="P32" s="487">
        <f>SUM(P46,P34,P51,P57,P62)</f>
        <v>256</v>
      </c>
      <c r="Q32" s="487">
        <f>SUM(Q34,Q46,Q51,Q57)</f>
        <v>414</v>
      </c>
      <c r="R32" s="487">
        <f>SUM(R34)</f>
        <v>36</v>
      </c>
      <c r="S32" s="487">
        <f>SUM(S34,S46,S51,S57,S62)</f>
        <v>360</v>
      </c>
      <c r="T32" s="487">
        <f>SUM(T34,T46,T51,T57,T62)</f>
        <v>36</v>
      </c>
      <c r="U32" s="487">
        <f>SUM(U34,U46,U51,U57,U62)</f>
        <v>570</v>
      </c>
      <c r="V32" s="487">
        <f>SUM(V34,V46,V51,V57,V62)</f>
        <v>144</v>
      </c>
      <c r="W32" s="487">
        <f>SUM(W34,W46,W51,W57,W62)</f>
        <v>450</v>
      </c>
      <c r="X32" s="487">
        <f>SUM(X34,)</f>
        <v>36</v>
      </c>
      <c r="Y32" s="487">
        <f>SUM(Y34,Y46,Y51,Y57,Y62)</f>
        <v>234</v>
      </c>
      <c r="Z32" s="487"/>
      <c r="AA32" s="534">
        <f t="shared" ref="AA32:AG32" si="7">SUM(AA34,AA46,AA51,AA57,AA62)</f>
        <v>2230</v>
      </c>
      <c r="AB32" s="487">
        <f t="shared" si="7"/>
        <v>0</v>
      </c>
      <c r="AC32" s="487">
        <f t="shared" si="7"/>
        <v>1113</v>
      </c>
      <c r="AD32" s="487">
        <f t="shared" si="7"/>
        <v>0</v>
      </c>
      <c r="AE32" s="487">
        <f t="shared" si="7"/>
        <v>316</v>
      </c>
      <c r="AF32" s="487">
        <f t="shared" si="7"/>
        <v>37</v>
      </c>
      <c r="AG32" s="487">
        <f t="shared" si="7"/>
        <v>0</v>
      </c>
      <c r="AH32" s="576">
        <f>SUM(AN29)</f>
        <v>0</v>
      </c>
      <c r="AI32" s="476">
        <f>SUM(AI34,AI46,AI51,AI57,AI62)</f>
        <v>1652</v>
      </c>
      <c r="AJ32" s="476">
        <f>SUM(AJ34,AJ46,AJ51,AJ575,AJ57,AJ62)</f>
        <v>1028</v>
      </c>
    </row>
    <row r="33" spans="1:36" ht="15.75" thickBot="1">
      <c r="A33" s="517"/>
      <c r="B33" s="517"/>
      <c r="C33" s="459"/>
      <c r="D33" s="460"/>
      <c r="E33" s="461"/>
      <c r="F33" s="459"/>
      <c r="G33" s="460"/>
      <c r="H33" s="461"/>
      <c r="I33" s="261"/>
      <c r="J33" s="540"/>
      <c r="K33" s="148">
        <f t="shared" si="6"/>
        <v>93</v>
      </c>
      <c r="L33" s="149">
        <f t="shared" si="6"/>
        <v>15</v>
      </c>
      <c r="M33" s="28">
        <f t="shared" si="6"/>
        <v>78</v>
      </c>
      <c r="N33" s="488"/>
      <c r="O33" s="488"/>
      <c r="P33" s="488"/>
      <c r="Q33" s="488"/>
      <c r="R33" s="488"/>
      <c r="S33" s="488"/>
      <c r="T33" s="488"/>
      <c r="U33" s="488"/>
      <c r="V33" s="488"/>
      <c r="W33" s="488"/>
      <c r="X33" s="488"/>
      <c r="Y33" s="488"/>
      <c r="Z33" s="488"/>
      <c r="AA33" s="535"/>
      <c r="AB33" s="488"/>
      <c r="AC33" s="488"/>
      <c r="AD33" s="488"/>
      <c r="AE33" s="488"/>
      <c r="AF33" s="488"/>
      <c r="AG33" s="488"/>
      <c r="AH33" s="577"/>
      <c r="AI33" s="476"/>
      <c r="AJ33" s="476"/>
    </row>
    <row r="34" spans="1:36" ht="32.1" customHeight="1" thickBot="1">
      <c r="A34" s="498" t="s">
        <v>28</v>
      </c>
      <c r="B34" s="500" t="s">
        <v>174</v>
      </c>
      <c r="C34" s="502"/>
      <c r="D34" s="503"/>
      <c r="E34" s="504"/>
      <c r="F34" s="508" t="s">
        <v>176</v>
      </c>
      <c r="G34" s="509"/>
      <c r="H34" s="510"/>
      <c r="I34" s="265"/>
      <c r="J34" s="514"/>
      <c r="K34" s="68">
        <f>SUM(K35:K45)</f>
        <v>1558</v>
      </c>
      <c r="L34" s="195">
        <v>9</v>
      </c>
      <c r="M34" s="196">
        <v>45</v>
      </c>
      <c r="N34" s="574"/>
      <c r="O34" s="574"/>
      <c r="P34" s="494">
        <f t="shared" ref="P34:Y34" si="8">SUM(P36:P45)</f>
        <v>192</v>
      </c>
      <c r="Q34" s="494">
        <f t="shared" si="8"/>
        <v>276</v>
      </c>
      <c r="R34" s="494">
        <f t="shared" si="8"/>
        <v>36</v>
      </c>
      <c r="S34" s="494">
        <f t="shared" si="8"/>
        <v>210</v>
      </c>
      <c r="T34" s="494">
        <f t="shared" si="8"/>
        <v>36</v>
      </c>
      <c r="U34" s="494">
        <f t="shared" si="8"/>
        <v>266</v>
      </c>
      <c r="V34" s="494">
        <f t="shared" si="8"/>
        <v>0</v>
      </c>
      <c r="W34" s="494">
        <f t="shared" si="8"/>
        <v>270</v>
      </c>
      <c r="X34" s="494">
        <f t="shared" si="8"/>
        <v>36</v>
      </c>
      <c r="Y34" s="494">
        <f t="shared" si="8"/>
        <v>182</v>
      </c>
      <c r="Z34" s="574"/>
      <c r="AA34" s="494">
        <f t="shared" ref="AA34:AH34" si="9">SUM(AA36:AA45)</f>
        <v>1290</v>
      </c>
      <c r="AB34" s="494">
        <f t="shared" si="9"/>
        <v>0</v>
      </c>
      <c r="AC34" s="494">
        <f t="shared" si="9"/>
        <v>823</v>
      </c>
      <c r="AD34" s="494">
        <f t="shared" si="9"/>
        <v>0</v>
      </c>
      <c r="AE34" s="494">
        <f t="shared" si="9"/>
        <v>214</v>
      </c>
      <c r="AF34" s="494">
        <f t="shared" si="9"/>
        <v>37</v>
      </c>
      <c r="AG34" s="494">
        <f t="shared" si="9"/>
        <v>0</v>
      </c>
      <c r="AH34" s="508">
        <f t="shared" si="9"/>
        <v>0</v>
      </c>
      <c r="AI34" s="477">
        <v>994</v>
      </c>
      <c r="AJ34" s="477">
        <f>SUM(AJ36:AJ45)</f>
        <v>564</v>
      </c>
    </row>
    <row r="35" spans="1:36" ht="35.1" customHeight="1" thickBot="1">
      <c r="A35" s="499"/>
      <c r="B35" s="501"/>
      <c r="C35" s="505"/>
      <c r="D35" s="506"/>
      <c r="E35" s="507"/>
      <c r="F35" s="511"/>
      <c r="G35" s="512"/>
      <c r="H35" s="513"/>
      <c r="I35" s="266"/>
      <c r="J35" s="515"/>
      <c r="K35" s="68">
        <f>SUM(L35:M35)</f>
        <v>18</v>
      </c>
      <c r="L35" s="197">
        <v>3</v>
      </c>
      <c r="M35" s="198">
        <v>15</v>
      </c>
      <c r="N35" s="575"/>
      <c r="O35" s="575"/>
      <c r="P35" s="495"/>
      <c r="Q35" s="495"/>
      <c r="R35" s="495"/>
      <c r="S35" s="495"/>
      <c r="T35" s="495"/>
      <c r="U35" s="495"/>
      <c r="V35" s="495"/>
      <c r="W35" s="495"/>
      <c r="X35" s="495"/>
      <c r="Y35" s="495"/>
      <c r="Z35" s="575"/>
      <c r="AA35" s="495"/>
      <c r="AB35" s="495"/>
      <c r="AC35" s="495"/>
      <c r="AD35" s="495"/>
      <c r="AE35" s="495"/>
      <c r="AF35" s="495"/>
      <c r="AG35" s="495"/>
      <c r="AH35" s="511"/>
      <c r="AI35" s="477"/>
      <c r="AJ35" s="477"/>
    </row>
    <row r="36" spans="1:36" ht="45.75" thickBot="1">
      <c r="A36" s="37" t="s">
        <v>29</v>
      </c>
      <c r="B36" s="125" t="s">
        <v>98</v>
      </c>
      <c r="C36" s="64"/>
      <c r="D36" s="36">
        <v>4</v>
      </c>
      <c r="E36" s="65"/>
      <c r="F36" s="381"/>
      <c r="G36" s="382"/>
      <c r="H36" s="383"/>
      <c r="I36" s="35"/>
      <c r="J36" s="150"/>
      <c r="K36" s="67">
        <v>78</v>
      </c>
      <c r="L36" s="173"/>
      <c r="M36" s="174"/>
      <c r="N36" s="113"/>
      <c r="O36" s="63"/>
      <c r="P36" s="113">
        <v>32</v>
      </c>
      <c r="Q36" s="113">
        <v>46</v>
      </c>
      <c r="R36" s="175"/>
      <c r="S36" s="113"/>
      <c r="T36" s="175"/>
      <c r="U36" s="113"/>
      <c r="V36" s="175"/>
      <c r="W36" s="113"/>
      <c r="X36" s="175"/>
      <c r="Y36" s="113"/>
      <c r="Z36" s="175"/>
      <c r="AA36" s="113">
        <v>60</v>
      </c>
      <c r="AB36" s="113"/>
      <c r="AC36" s="113">
        <v>60</v>
      </c>
      <c r="AD36" s="113"/>
      <c r="AE36" s="113">
        <v>18</v>
      </c>
      <c r="AF36" s="113"/>
      <c r="AG36" s="113"/>
      <c r="AH36" s="112"/>
      <c r="AI36" s="310">
        <v>78</v>
      </c>
      <c r="AJ36" s="318">
        <v>0</v>
      </c>
    </row>
    <row r="37" spans="1:36" ht="30.75" thickBot="1">
      <c r="A37" s="37" t="s">
        <v>30</v>
      </c>
      <c r="B37" s="125" t="s">
        <v>99</v>
      </c>
      <c r="C37" s="536" t="s">
        <v>137</v>
      </c>
      <c r="D37" s="537"/>
      <c r="E37" s="538"/>
      <c r="F37" s="541">
        <v>5</v>
      </c>
      <c r="G37" s="542"/>
      <c r="H37" s="543"/>
      <c r="I37" s="267"/>
      <c r="J37" s="155"/>
      <c r="K37" s="67">
        <v>308</v>
      </c>
      <c r="L37" s="173">
        <v>3</v>
      </c>
      <c r="M37" s="174">
        <v>15</v>
      </c>
      <c r="N37" s="113"/>
      <c r="O37" s="63"/>
      <c r="P37" s="111">
        <v>64</v>
      </c>
      <c r="Q37" s="113">
        <v>46</v>
      </c>
      <c r="R37" s="175"/>
      <c r="S37" s="111">
        <v>30</v>
      </c>
      <c r="T37" s="175"/>
      <c r="U37" s="350">
        <v>38</v>
      </c>
      <c r="V37" s="175"/>
      <c r="W37" s="315">
        <v>60</v>
      </c>
      <c r="X37" s="175"/>
      <c r="Y37" s="315">
        <v>52</v>
      </c>
      <c r="Z37" s="175"/>
      <c r="AA37" s="113">
        <v>232</v>
      </c>
      <c r="AB37" s="113"/>
      <c r="AC37" s="113">
        <v>195</v>
      </c>
      <c r="AD37" s="113"/>
      <c r="AE37" s="113">
        <v>58</v>
      </c>
      <c r="AF37" s="113">
        <v>37</v>
      </c>
      <c r="AG37" s="113"/>
      <c r="AH37" s="112"/>
      <c r="AI37" s="310">
        <v>196</v>
      </c>
      <c r="AJ37" s="318">
        <v>112</v>
      </c>
    </row>
    <row r="38" spans="1:36" ht="45.75" thickBot="1">
      <c r="A38" s="37" t="s">
        <v>31</v>
      </c>
      <c r="B38" s="125" t="s">
        <v>77</v>
      </c>
      <c r="C38" s="38"/>
      <c r="D38" s="36"/>
      <c r="E38" s="35"/>
      <c r="F38" s="381">
        <v>5</v>
      </c>
      <c r="G38" s="382"/>
      <c r="H38" s="383"/>
      <c r="I38" s="35"/>
      <c r="J38" s="150"/>
      <c r="K38" s="67">
        <v>126</v>
      </c>
      <c r="L38" s="173">
        <v>3</v>
      </c>
      <c r="M38" s="174">
        <v>15</v>
      </c>
      <c r="N38" s="113"/>
      <c r="O38" s="63"/>
      <c r="P38" s="113">
        <v>32</v>
      </c>
      <c r="Q38" s="113">
        <v>46</v>
      </c>
      <c r="R38" s="175"/>
      <c r="S38" s="315">
        <v>30</v>
      </c>
      <c r="T38" s="175"/>
      <c r="U38" s="315"/>
      <c r="V38" s="171"/>
      <c r="W38" s="315"/>
      <c r="X38" s="171"/>
      <c r="Y38" s="319"/>
      <c r="Z38" s="171"/>
      <c r="AA38" s="113">
        <v>87</v>
      </c>
      <c r="AB38" s="113"/>
      <c r="AC38" s="113">
        <v>87</v>
      </c>
      <c r="AD38" s="113"/>
      <c r="AE38" s="113">
        <v>21</v>
      </c>
      <c r="AF38" s="113"/>
      <c r="AG38" s="113"/>
      <c r="AH38" s="112"/>
      <c r="AI38" s="310">
        <v>96</v>
      </c>
      <c r="AJ38" s="318">
        <v>30</v>
      </c>
    </row>
    <row r="39" spans="1:36" ht="45.75" thickBot="1">
      <c r="A39" s="37" t="s">
        <v>100</v>
      </c>
      <c r="B39" s="126" t="s">
        <v>101</v>
      </c>
      <c r="C39" s="381" t="s">
        <v>138</v>
      </c>
      <c r="D39" s="382"/>
      <c r="E39" s="383"/>
      <c r="F39" s="381"/>
      <c r="G39" s="382"/>
      <c r="H39" s="383"/>
      <c r="I39" s="35"/>
      <c r="J39" s="150"/>
      <c r="K39" s="67">
        <v>202</v>
      </c>
      <c r="L39" s="173"/>
      <c r="M39" s="174"/>
      <c r="N39" s="113"/>
      <c r="O39" s="63"/>
      <c r="P39" s="113">
        <v>32</v>
      </c>
      <c r="Q39" s="113">
        <v>46</v>
      </c>
      <c r="R39" s="175"/>
      <c r="S39" s="111">
        <v>30</v>
      </c>
      <c r="T39" s="175"/>
      <c r="U39" s="315">
        <v>38</v>
      </c>
      <c r="V39" s="175"/>
      <c r="W39" s="315">
        <v>30</v>
      </c>
      <c r="X39" s="175"/>
      <c r="Y39" s="315">
        <v>26</v>
      </c>
      <c r="Z39" s="175"/>
      <c r="AA39" s="113">
        <v>162</v>
      </c>
      <c r="AB39" s="113"/>
      <c r="AC39" s="113">
        <v>162</v>
      </c>
      <c r="AD39" s="113"/>
      <c r="AE39" s="113">
        <v>40</v>
      </c>
      <c r="AF39" s="113"/>
      <c r="AG39" s="113"/>
      <c r="AH39" s="112"/>
      <c r="AI39" s="310">
        <v>108</v>
      </c>
      <c r="AJ39" s="318">
        <v>94</v>
      </c>
    </row>
    <row r="40" spans="1:36" ht="30.75" thickBot="1">
      <c r="A40" s="37" t="s">
        <v>102</v>
      </c>
      <c r="B40" s="126" t="s">
        <v>103</v>
      </c>
      <c r="C40" s="381">
        <v>7</v>
      </c>
      <c r="D40" s="382"/>
      <c r="E40" s="383"/>
      <c r="F40" s="381"/>
      <c r="G40" s="382"/>
      <c r="H40" s="383"/>
      <c r="I40" s="35"/>
      <c r="J40" s="150"/>
      <c r="K40" s="67">
        <v>98</v>
      </c>
      <c r="L40" s="173"/>
      <c r="M40" s="174"/>
      <c r="N40" s="113"/>
      <c r="O40" s="63"/>
      <c r="P40" s="113"/>
      <c r="Q40" s="113"/>
      <c r="R40" s="175"/>
      <c r="S40" s="111">
        <v>30</v>
      </c>
      <c r="T40" s="175"/>
      <c r="U40" s="113">
        <v>38</v>
      </c>
      <c r="V40" s="175"/>
      <c r="W40" s="315">
        <v>30</v>
      </c>
      <c r="X40" s="175"/>
      <c r="Y40" s="315"/>
      <c r="Z40" s="175"/>
      <c r="AA40" s="113">
        <v>79</v>
      </c>
      <c r="AB40" s="113"/>
      <c r="AC40" s="113">
        <v>79</v>
      </c>
      <c r="AD40" s="113"/>
      <c r="AE40" s="113">
        <v>19</v>
      </c>
      <c r="AF40" s="113"/>
      <c r="AG40" s="113"/>
      <c r="AH40" s="112"/>
      <c r="AI40" s="310">
        <v>68</v>
      </c>
      <c r="AJ40" s="318">
        <v>30</v>
      </c>
    </row>
    <row r="41" spans="1:36" ht="30.75" thickBot="1">
      <c r="A41" s="37" t="s">
        <v>104</v>
      </c>
      <c r="B41" s="126" t="s">
        <v>105</v>
      </c>
      <c r="C41" s="381">
        <v>8</v>
      </c>
      <c r="D41" s="382"/>
      <c r="E41" s="383"/>
      <c r="F41" s="64"/>
      <c r="G41" s="12"/>
      <c r="H41" s="65"/>
      <c r="I41" s="65"/>
      <c r="J41" s="150"/>
      <c r="K41" s="67">
        <v>56</v>
      </c>
      <c r="L41" s="173"/>
      <c r="M41" s="174"/>
      <c r="N41" s="113"/>
      <c r="O41" s="63"/>
      <c r="P41" s="113"/>
      <c r="Q41" s="113"/>
      <c r="R41" s="175"/>
      <c r="S41" s="111"/>
      <c r="T41" s="175"/>
      <c r="U41" s="113"/>
      <c r="V41" s="175"/>
      <c r="W41" s="113">
        <v>30</v>
      </c>
      <c r="X41" s="175"/>
      <c r="Y41" s="315">
        <v>26</v>
      </c>
      <c r="Z41" s="175"/>
      <c r="AA41" s="113">
        <v>45</v>
      </c>
      <c r="AB41" s="113"/>
      <c r="AC41" s="113">
        <v>45</v>
      </c>
      <c r="AD41" s="113"/>
      <c r="AE41" s="113">
        <v>11</v>
      </c>
      <c r="AF41" s="113"/>
      <c r="AG41" s="113"/>
      <c r="AH41" s="112"/>
      <c r="AI41" s="310">
        <v>30</v>
      </c>
      <c r="AJ41" s="318">
        <v>26</v>
      </c>
    </row>
    <row r="42" spans="1:36" ht="30.75" thickBot="1">
      <c r="A42" s="37" t="s">
        <v>106</v>
      </c>
      <c r="B42" s="126" t="s">
        <v>107</v>
      </c>
      <c r="C42" s="381" t="s">
        <v>139</v>
      </c>
      <c r="D42" s="382"/>
      <c r="E42" s="383"/>
      <c r="F42" s="381"/>
      <c r="G42" s="382"/>
      <c r="H42" s="383"/>
      <c r="I42" s="35"/>
      <c r="J42" s="150"/>
      <c r="K42" s="67">
        <v>144</v>
      </c>
      <c r="L42" s="173"/>
      <c r="M42" s="174"/>
      <c r="N42" s="113"/>
      <c r="O42" s="63"/>
      <c r="P42" s="113"/>
      <c r="Q42" s="113">
        <v>46</v>
      </c>
      <c r="R42" s="175"/>
      <c r="S42" s="350">
        <v>30</v>
      </c>
      <c r="T42" s="175"/>
      <c r="U42" s="315">
        <v>38</v>
      </c>
      <c r="V42" s="175"/>
      <c r="W42" s="315">
        <v>30</v>
      </c>
      <c r="X42" s="175"/>
      <c r="Y42" s="315"/>
      <c r="Z42" s="175"/>
      <c r="AA42" s="113">
        <v>116</v>
      </c>
      <c r="AB42" s="113"/>
      <c r="AC42" s="113">
        <v>116</v>
      </c>
      <c r="AD42" s="113"/>
      <c r="AE42" s="113">
        <v>28</v>
      </c>
      <c r="AF42" s="113"/>
      <c r="AG42" s="113"/>
      <c r="AH42" s="112"/>
      <c r="AI42" s="310">
        <v>76</v>
      </c>
      <c r="AJ42" s="318">
        <v>68</v>
      </c>
    </row>
    <row r="43" spans="1:36" ht="45.75" thickBot="1">
      <c r="A43" s="37" t="s">
        <v>108</v>
      </c>
      <c r="B43" s="126" t="s">
        <v>109</v>
      </c>
      <c r="C43" s="381" t="s">
        <v>124</v>
      </c>
      <c r="D43" s="382"/>
      <c r="E43" s="383"/>
      <c r="F43" s="64"/>
      <c r="G43" s="12"/>
      <c r="H43" s="65"/>
      <c r="I43" s="65"/>
      <c r="J43" s="150"/>
      <c r="K43" s="67">
        <v>98</v>
      </c>
      <c r="L43" s="173"/>
      <c r="M43" s="174"/>
      <c r="N43" s="113"/>
      <c r="O43" s="63"/>
      <c r="P43" s="113"/>
      <c r="Q43" s="113"/>
      <c r="R43" s="175"/>
      <c r="S43" s="111">
        <v>30</v>
      </c>
      <c r="T43" s="175"/>
      <c r="U43" s="350">
        <v>38</v>
      </c>
      <c r="V43" s="175"/>
      <c r="W43" s="315">
        <v>30</v>
      </c>
      <c r="X43" s="175"/>
      <c r="Y43" s="315"/>
      <c r="Z43" s="175"/>
      <c r="AA43" s="113">
        <v>79</v>
      </c>
      <c r="AB43" s="113"/>
      <c r="AC43" s="113">
        <v>79</v>
      </c>
      <c r="AD43" s="113"/>
      <c r="AE43" s="113">
        <v>19</v>
      </c>
      <c r="AF43" s="113"/>
      <c r="AG43" s="113"/>
      <c r="AH43" s="112"/>
      <c r="AI43" s="310">
        <v>68</v>
      </c>
      <c r="AJ43" s="318">
        <v>30</v>
      </c>
    </row>
    <row r="44" spans="1:36" ht="15.75" thickBot="1">
      <c r="A44" s="73" t="s">
        <v>32</v>
      </c>
      <c r="B44" s="74" t="s">
        <v>33</v>
      </c>
      <c r="C44" s="64"/>
      <c r="D44" s="12"/>
      <c r="E44" s="65"/>
      <c r="F44" s="384"/>
      <c r="G44" s="385"/>
      <c r="H44" s="386"/>
      <c r="I44" s="65"/>
      <c r="J44" s="150">
        <v>4</v>
      </c>
      <c r="K44" s="66">
        <v>114</v>
      </c>
      <c r="L44" s="34"/>
      <c r="M44" s="170"/>
      <c r="N44" s="14"/>
      <c r="O44" s="52"/>
      <c r="P44" s="14">
        <v>32</v>
      </c>
      <c r="Q44" s="7">
        <v>46</v>
      </c>
      <c r="R44" s="351">
        <v>36</v>
      </c>
      <c r="S44" s="257"/>
      <c r="T44" s="171"/>
      <c r="U44" s="14"/>
      <c r="V44" s="171"/>
      <c r="W44" s="319"/>
      <c r="X44" s="171"/>
      <c r="Y44" s="319"/>
      <c r="Z44" s="171"/>
      <c r="AA44" s="14">
        <v>114</v>
      </c>
      <c r="AB44" s="14"/>
      <c r="AC44" s="14"/>
      <c r="AD44" s="14"/>
      <c r="AE44" s="14"/>
      <c r="AF44" s="14"/>
      <c r="AG44" s="14"/>
      <c r="AH44" s="13"/>
      <c r="AI44" s="310">
        <v>78</v>
      </c>
      <c r="AJ44" s="318">
        <v>36</v>
      </c>
    </row>
    <row r="45" spans="1:36" ht="15.75" thickBot="1">
      <c r="A45" s="10" t="s">
        <v>34</v>
      </c>
      <c r="B45" s="16" t="s">
        <v>35</v>
      </c>
      <c r="C45" s="64"/>
      <c r="D45" s="12"/>
      <c r="E45" s="65"/>
      <c r="F45" s="384"/>
      <c r="G45" s="385"/>
      <c r="H45" s="386"/>
      <c r="I45" s="65"/>
      <c r="J45" s="150">
        <v>8</v>
      </c>
      <c r="K45" s="69">
        <v>316</v>
      </c>
      <c r="L45" s="34"/>
      <c r="M45" s="170"/>
      <c r="N45" s="14"/>
      <c r="O45" s="14"/>
      <c r="P45" s="14"/>
      <c r="Q45" s="14"/>
      <c r="R45" s="171"/>
      <c r="S45" s="257">
        <v>30</v>
      </c>
      <c r="T45" s="171">
        <v>36</v>
      </c>
      <c r="U45" s="14">
        <v>76</v>
      </c>
      <c r="V45" s="171"/>
      <c r="W45" s="319">
        <v>60</v>
      </c>
      <c r="X45" s="171">
        <v>36</v>
      </c>
      <c r="Y45" s="319">
        <v>78</v>
      </c>
      <c r="Z45" s="171"/>
      <c r="AA45" s="14">
        <v>316</v>
      </c>
      <c r="AB45" s="14"/>
      <c r="AC45" s="14"/>
      <c r="AD45" s="14"/>
      <c r="AE45" s="14"/>
      <c r="AF45" s="14"/>
      <c r="AG45" s="14"/>
      <c r="AH45" s="13"/>
      <c r="AI45" s="310">
        <v>178</v>
      </c>
      <c r="AJ45" s="318">
        <v>138</v>
      </c>
    </row>
    <row r="46" spans="1:36" ht="26.1" customHeight="1" thickBot="1">
      <c r="A46" s="498" t="s">
        <v>36</v>
      </c>
      <c r="B46" s="498" t="s">
        <v>175</v>
      </c>
      <c r="C46" s="508"/>
      <c r="D46" s="509"/>
      <c r="E46" s="510"/>
      <c r="F46" s="508" t="s">
        <v>177</v>
      </c>
      <c r="G46" s="509"/>
      <c r="H46" s="510"/>
      <c r="I46" s="265"/>
      <c r="J46" s="494"/>
      <c r="K46" s="199">
        <f>SUM(K47:K50)</f>
        <v>482</v>
      </c>
      <c r="L46" s="195">
        <v>3</v>
      </c>
      <c r="M46" s="196">
        <v>15</v>
      </c>
      <c r="N46" s="494"/>
      <c r="O46" s="494"/>
      <c r="P46" s="494">
        <f>SUM(P48:P50)</f>
        <v>32</v>
      </c>
      <c r="Q46" s="494">
        <f>SUM(Q48:Q50)</f>
        <v>92</v>
      </c>
      <c r="R46" s="494"/>
      <c r="S46" s="494">
        <f>SUM(S48:S50)</f>
        <v>60</v>
      </c>
      <c r="T46" s="494">
        <f>SUM(T48:T50)</f>
        <v>0</v>
      </c>
      <c r="U46" s="494">
        <f>SUM(U48:U50)</f>
        <v>76</v>
      </c>
      <c r="V46" s="494">
        <f>SUM(V48:V50)</f>
        <v>144</v>
      </c>
      <c r="W46" s="494">
        <f>SUM(W48:W50)</f>
        <v>60</v>
      </c>
      <c r="X46" s="494"/>
      <c r="Y46" s="494">
        <f>SUM(Y48:Y50)</f>
        <v>0</v>
      </c>
      <c r="Z46" s="494"/>
      <c r="AA46" s="532">
        <f t="shared" ref="AA46:AG46" si="10">SUM(AA48:AA50)</f>
        <v>429</v>
      </c>
      <c r="AB46" s="494">
        <f t="shared" si="10"/>
        <v>0</v>
      </c>
      <c r="AC46" s="494">
        <f>SUM(AC48:AC50)</f>
        <v>91</v>
      </c>
      <c r="AD46" s="494">
        <f>SUM(AD48:AD50)</f>
        <v>0</v>
      </c>
      <c r="AE46" s="494">
        <f>SUM(AE48:AE50)</f>
        <v>50</v>
      </c>
      <c r="AF46" s="494">
        <f>SUM(AF48:AF50)</f>
        <v>0</v>
      </c>
      <c r="AG46" s="494">
        <f t="shared" si="10"/>
        <v>0</v>
      </c>
      <c r="AH46" s="508">
        <v>0</v>
      </c>
      <c r="AI46" s="477">
        <v>310</v>
      </c>
      <c r="AJ46" s="477">
        <f>SUM(AJ48:AJ50)</f>
        <v>172</v>
      </c>
    </row>
    <row r="47" spans="1:36" ht="23.1" customHeight="1" thickBot="1">
      <c r="A47" s="499"/>
      <c r="B47" s="499"/>
      <c r="C47" s="511"/>
      <c r="D47" s="512"/>
      <c r="E47" s="513"/>
      <c r="F47" s="511"/>
      <c r="G47" s="512"/>
      <c r="H47" s="513"/>
      <c r="I47" s="266"/>
      <c r="J47" s="495"/>
      <c r="K47" s="199">
        <f>SUM(L47:M47)</f>
        <v>18</v>
      </c>
      <c r="L47" s="195">
        <v>3</v>
      </c>
      <c r="M47" s="196">
        <v>15</v>
      </c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495"/>
      <c r="Z47" s="495"/>
      <c r="AA47" s="533"/>
      <c r="AB47" s="495"/>
      <c r="AC47" s="495"/>
      <c r="AD47" s="495"/>
      <c r="AE47" s="495"/>
      <c r="AF47" s="495"/>
      <c r="AG47" s="495"/>
      <c r="AH47" s="511"/>
      <c r="AI47" s="477"/>
      <c r="AJ47" s="477"/>
    </row>
    <row r="48" spans="1:36" ht="30.75" thickBot="1">
      <c r="A48" s="8" t="s">
        <v>37</v>
      </c>
      <c r="B48" s="125" t="s">
        <v>110</v>
      </c>
      <c r="C48" s="381" t="s">
        <v>139</v>
      </c>
      <c r="D48" s="382"/>
      <c r="E48" s="383"/>
      <c r="F48" s="381"/>
      <c r="G48" s="382"/>
      <c r="H48" s="383"/>
      <c r="I48" s="35"/>
      <c r="J48" s="155"/>
      <c r="K48" s="177">
        <v>176</v>
      </c>
      <c r="L48" s="178"/>
      <c r="M48" s="179"/>
      <c r="N48" s="113"/>
      <c r="O48" s="113"/>
      <c r="P48" s="113">
        <v>32</v>
      </c>
      <c r="Q48" s="113">
        <v>46</v>
      </c>
      <c r="R48" s="175"/>
      <c r="S48" s="111">
        <v>30</v>
      </c>
      <c r="T48" s="175"/>
      <c r="U48" s="315">
        <v>38</v>
      </c>
      <c r="V48" s="175"/>
      <c r="W48" s="315">
        <v>30</v>
      </c>
      <c r="X48" s="175"/>
      <c r="Y48" s="113"/>
      <c r="Z48" s="175"/>
      <c r="AA48" s="30">
        <v>141</v>
      </c>
      <c r="AB48" s="113"/>
      <c r="AC48" s="113">
        <v>91</v>
      </c>
      <c r="AD48" s="113"/>
      <c r="AE48" s="113">
        <v>50</v>
      </c>
      <c r="AF48" s="113"/>
      <c r="AG48" s="113"/>
      <c r="AH48" s="112"/>
      <c r="AI48" s="310">
        <v>108</v>
      </c>
      <c r="AJ48" s="318">
        <v>68</v>
      </c>
    </row>
    <row r="49" spans="1:36" ht="15.75" thickBot="1">
      <c r="A49" s="10" t="s">
        <v>38</v>
      </c>
      <c r="B49" s="16" t="s">
        <v>33</v>
      </c>
      <c r="C49" s="38"/>
      <c r="D49" s="36"/>
      <c r="E49" s="35"/>
      <c r="F49" s="36"/>
      <c r="G49" s="36"/>
      <c r="H49" s="36"/>
      <c r="I49" s="36"/>
      <c r="J49" s="155">
        <v>6</v>
      </c>
      <c r="K49" s="172">
        <v>82</v>
      </c>
      <c r="L49" s="173"/>
      <c r="M49" s="174"/>
      <c r="N49" s="113"/>
      <c r="O49" s="111"/>
      <c r="P49" s="113"/>
      <c r="Q49" s="113">
        <v>46</v>
      </c>
      <c r="R49" s="175"/>
      <c r="S49" s="113"/>
      <c r="T49" s="175"/>
      <c r="U49" s="315"/>
      <c r="V49" s="353">
        <v>36</v>
      </c>
      <c r="W49" s="315"/>
      <c r="X49" s="175"/>
      <c r="Y49" s="113"/>
      <c r="Z49" s="175"/>
      <c r="AA49" s="113">
        <v>82</v>
      </c>
      <c r="AB49" s="113"/>
      <c r="AC49" s="113"/>
      <c r="AD49" s="113"/>
      <c r="AE49" s="113"/>
      <c r="AF49" s="113"/>
      <c r="AG49" s="113"/>
      <c r="AH49" s="112"/>
      <c r="AI49" s="310">
        <v>46</v>
      </c>
      <c r="AJ49" s="318">
        <v>36</v>
      </c>
    </row>
    <row r="50" spans="1:36" ht="15.75" thickBot="1">
      <c r="A50" s="10" t="s">
        <v>39</v>
      </c>
      <c r="B50" s="16" t="s">
        <v>35</v>
      </c>
      <c r="C50" s="38"/>
      <c r="D50" s="36"/>
      <c r="E50" s="35"/>
      <c r="F50" s="36"/>
      <c r="G50" s="36"/>
      <c r="H50" s="36"/>
      <c r="I50" s="36"/>
      <c r="J50" s="155">
        <v>7</v>
      </c>
      <c r="K50" s="172">
        <v>206</v>
      </c>
      <c r="L50" s="173"/>
      <c r="M50" s="174"/>
      <c r="N50" s="113"/>
      <c r="O50" s="111"/>
      <c r="P50" s="113"/>
      <c r="Q50" s="113"/>
      <c r="R50" s="175"/>
      <c r="S50" s="113">
        <v>30</v>
      </c>
      <c r="T50" s="175"/>
      <c r="U50" s="315">
        <v>38</v>
      </c>
      <c r="V50" s="175">
        <v>108</v>
      </c>
      <c r="W50" s="315">
        <v>30</v>
      </c>
      <c r="X50" s="175"/>
      <c r="Y50" s="113"/>
      <c r="Z50" s="175"/>
      <c r="AA50" s="113">
        <v>206</v>
      </c>
      <c r="AB50" s="113"/>
      <c r="AC50" s="113"/>
      <c r="AD50" s="113"/>
      <c r="AE50" s="113"/>
      <c r="AF50" s="113"/>
      <c r="AG50" s="113"/>
      <c r="AH50" s="112"/>
      <c r="AI50" s="310">
        <v>138</v>
      </c>
      <c r="AJ50" s="318">
        <v>68</v>
      </c>
    </row>
    <row r="51" spans="1:36" ht="29.45" customHeight="1" thickBot="1">
      <c r="A51" s="518" t="s">
        <v>40</v>
      </c>
      <c r="B51" s="498" t="s">
        <v>111</v>
      </c>
      <c r="C51" s="508"/>
      <c r="D51" s="509"/>
      <c r="E51" s="510"/>
      <c r="F51" s="508" t="s">
        <v>178</v>
      </c>
      <c r="G51" s="509"/>
      <c r="H51" s="510"/>
      <c r="I51" s="265"/>
      <c r="J51" s="494"/>
      <c r="K51" s="199">
        <f>SUM(K52:K56)</f>
        <v>250</v>
      </c>
      <c r="L51" s="195">
        <v>6</v>
      </c>
      <c r="M51" s="196">
        <v>30</v>
      </c>
      <c r="N51" s="494"/>
      <c r="O51" s="494"/>
      <c r="P51" s="494">
        <f>SUM(P53:P56)</f>
        <v>32</v>
      </c>
      <c r="Q51" s="494">
        <f>SUM(Q53:Q56)</f>
        <v>46</v>
      </c>
      <c r="R51" s="494"/>
      <c r="S51" s="494">
        <f>SUM(S53:S56)</f>
        <v>60</v>
      </c>
      <c r="T51" s="494"/>
      <c r="U51" s="494">
        <f>SUM(U53:U56)</f>
        <v>76</v>
      </c>
      <c r="V51" s="494"/>
      <c r="W51" s="494">
        <f>SUM(W53:W56)</f>
        <v>0</v>
      </c>
      <c r="X51" s="494">
        <f>SUM(X53:X56)</f>
        <v>0</v>
      </c>
      <c r="Y51" s="494">
        <f>SUM(Y53:Y56)</f>
        <v>0</v>
      </c>
      <c r="Z51" s="494"/>
      <c r="AA51" s="532">
        <f t="shared" ref="AA51:AH51" si="11">SUM(AA53:AA56)</f>
        <v>198</v>
      </c>
      <c r="AB51" s="494">
        <f t="shared" si="11"/>
        <v>0</v>
      </c>
      <c r="AC51" s="494">
        <f>SUM(AC53:AC56)</f>
        <v>114</v>
      </c>
      <c r="AD51" s="494">
        <f>SUM(AD53:AD56)</f>
        <v>0</v>
      </c>
      <c r="AE51" s="494">
        <f>SUM(AE53:AE56)</f>
        <v>31</v>
      </c>
      <c r="AF51" s="494">
        <f>SUM(AF53:AF56)</f>
        <v>0</v>
      </c>
      <c r="AG51" s="494">
        <f t="shared" si="11"/>
        <v>0</v>
      </c>
      <c r="AH51" s="508">
        <f t="shared" si="11"/>
        <v>0</v>
      </c>
      <c r="AI51" s="477">
        <v>166</v>
      </c>
      <c r="AJ51" s="477">
        <f>SUM(AJ53:AJ56)</f>
        <v>84</v>
      </c>
    </row>
    <row r="52" spans="1:36" ht="20.100000000000001" customHeight="1" thickBot="1">
      <c r="A52" s="519"/>
      <c r="B52" s="499"/>
      <c r="C52" s="511"/>
      <c r="D52" s="512"/>
      <c r="E52" s="513"/>
      <c r="F52" s="511"/>
      <c r="G52" s="512"/>
      <c r="H52" s="513"/>
      <c r="I52" s="266"/>
      <c r="J52" s="495"/>
      <c r="K52" s="199">
        <f>SUM(L52:M52)</f>
        <v>21</v>
      </c>
      <c r="L52" s="195">
        <v>3</v>
      </c>
      <c r="M52" s="196">
        <v>18</v>
      </c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495"/>
      <c r="AA52" s="533"/>
      <c r="AB52" s="495"/>
      <c r="AC52" s="495"/>
      <c r="AD52" s="495"/>
      <c r="AE52" s="495"/>
      <c r="AF52" s="495"/>
      <c r="AG52" s="495"/>
      <c r="AH52" s="511"/>
      <c r="AI52" s="477"/>
      <c r="AJ52" s="477"/>
    </row>
    <row r="53" spans="1:36" ht="60.75" thickBot="1">
      <c r="A53" s="8" t="s">
        <v>41</v>
      </c>
      <c r="B53" s="127" t="s">
        <v>112</v>
      </c>
      <c r="C53" s="536" t="s">
        <v>136</v>
      </c>
      <c r="D53" s="382"/>
      <c r="E53" s="383"/>
      <c r="F53" s="38"/>
      <c r="G53" s="36"/>
      <c r="H53" s="35"/>
      <c r="I53" s="36"/>
      <c r="J53" s="155"/>
      <c r="K53" s="177">
        <v>78</v>
      </c>
      <c r="L53" s="178"/>
      <c r="M53" s="179"/>
      <c r="N53" s="113"/>
      <c r="O53" s="113"/>
      <c r="P53" s="113">
        <v>32</v>
      </c>
      <c r="Q53" s="315">
        <v>46</v>
      </c>
      <c r="R53" s="175"/>
      <c r="S53" s="113"/>
      <c r="T53" s="175"/>
      <c r="U53" s="113"/>
      <c r="V53" s="175"/>
      <c r="W53" s="113"/>
      <c r="X53" s="175"/>
      <c r="Y53" s="113"/>
      <c r="Z53" s="175"/>
      <c r="AA53" s="30">
        <v>63</v>
      </c>
      <c r="AB53" s="113"/>
      <c r="AC53" s="113">
        <v>63</v>
      </c>
      <c r="AD53" s="113"/>
      <c r="AE53" s="113">
        <v>15</v>
      </c>
      <c r="AF53" s="113"/>
      <c r="AG53" s="113"/>
      <c r="AH53" s="112"/>
      <c r="AI53" s="310">
        <v>32</v>
      </c>
      <c r="AJ53" s="318">
        <v>46</v>
      </c>
    </row>
    <row r="54" spans="1:36" ht="45.75" thickBot="1">
      <c r="A54" s="8" t="s">
        <v>42</v>
      </c>
      <c r="B54" s="127" t="s">
        <v>113</v>
      </c>
      <c r="C54" s="38"/>
      <c r="D54" s="36"/>
      <c r="E54" s="35"/>
      <c r="F54" s="381">
        <v>6</v>
      </c>
      <c r="G54" s="382"/>
      <c r="H54" s="383"/>
      <c r="I54" s="35"/>
      <c r="J54" s="200"/>
      <c r="K54" s="177">
        <v>83</v>
      </c>
      <c r="L54" s="178">
        <v>3</v>
      </c>
      <c r="M54" s="179">
        <v>12</v>
      </c>
      <c r="N54" s="113"/>
      <c r="O54" s="113"/>
      <c r="P54" s="111"/>
      <c r="Q54" s="111"/>
      <c r="R54" s="175"/>
      <c r="S54" s="111">
        <v>30</v>
      </c>
      <c r="T54" s="175"/>
      <c r="U54" s="320">
        <v>38</v>
      </c>
      <c r="V54" s="252"/>
      <c r="W54" s="40"/>
      <c r="X54" s="201"/>
      <c r="Y54" s="40"/>
      <c r="Z54" s="201"/>
      <c r="AA54" s="30">
        <v>67</v>
      </c>
      <c r="AB54" s="113"/>
      <c r="AC54" s="113">
        <v>51</v>
      </c>
      <c r="AD54" s="113"/>
      <c r="AE54" s="113">
        <v>16</v>
      </c>
      <c r="AF54" s="113"/>
      <c r="AG54" s="113"/>
      <c r="AH54" s="112"/>
      <c r="AI54" s="310">
        <v>45</v>
      </c>
      <c r="AJ54" s="318">
        <v>38</v>
      </c>
    </row>
    <row r="55" spans="1:36" ht="15.75" thickBot="1">
      <c r="A55" s="10" t="s">
        <v>43</v>
      </c>
      <c r="B55" s="16" t="s">
        <v>33</v>
      </c>
      <c r="C55" s="38"/>
      <c r="D55" s="36"/>
      <c r="E55" s="35"/>
      <c r="F55" s="38"/>
      <c r="G55" s="36"/>
      <c r="H55" s="35"/>
      <c r="I55" s="36"/>
      <c r="J55" s="155">
        <v>5</v>
      </c>
      <c r="K55" s="172">
        <v>30</v>
      </c>
      <c r="L55" s="173"/>
      <c r="M55" s="174"/>
      <c r="N55" s="113"/>
      <c r="O55" s="113"/>
      <c r="P55" s="113"/>
      <c r="Q55" s="110"/>
      <c r="R55" s="176"/>
      <c r="S55" s="111">
        <v>30</v>
      </c>
      <c r="T55" s="175"/>
      <c r="U55" s="113">
        <v>0</v>
      </c>
      <c r="V55" s="175"/>
      <c r="W55" s="113"/>
      <c r="X55" s="175"/>
      <c r="Y55" s="113"/>
      <c r="Z55" s="175"/>
      <c r="AA55" s="113">
        <v>30</v>
      </c>
      <c r="AB55" s="113"/>
      <c r="AC55" s="113"/>
      <c r="AD55" s="113"/>
      <c r="AE55" s="113"/>
      <c r="AF55" s="113"/>
      <c r="AG55" s="113"/>
      <c r="AH55" s="112"/>
      <c r="AI55" s="310">
        <v>30</v>
      </c>
      <c r="AJ55" s="318">
        <v>0</v>
      </c>
    </row>
    <row r="56" spans="1:36" ht="15.75" thickBot="1">
      <c r="A56" s="10" t="s">
        <v>44</v>
      </c>
      <c r="B56" s="16" t="s">
        <v>35</v>
      </c>
      <c r="C56" s="38"/>
      <c r="D56" s="36"/>
      <c r="E56" s="35"/>
      <c r="F56" s="38"/>
      <c r="G56" s="36"/>
      <c r="H56" s="35"/>
      <c r="I56" s="36"/>
      <c r="J56" s="155">
        <v>6</v>
      </c>
      <c r="K56" s="172">
        <v>38</v>
      </c>
      <c r="L56" s="173"/>
      <c r="M56" s="174"/>
      <c r="N56" s="113"/>
      <c r="O56" s="113"/>
      <c r="P56" s="113"/>
      <c r="Q56" s="113"/>
      <c r="R56" s="175"/>
      <c r="S56" s="113"/>
      <c r="T56" s="175"/>
      <c r="U56" s="111">
        <v>38</v>
      </c>
      <c r="V56" s="175"/>
      <c r="W56" s="113"/>
      <c r="X56" s="175"/>
      <c r="Y56" s="111"/>
      <c r="Z56" s="175"/>
      <c r="AA56" s="113">
        <v>38</v>
      </c>
      <c r="AB56" s="113"/>
      <c r="AC56" s="113"/>
      <c r="AD56" s="113"/>
      <c r="AE56" s="113"/>
      <c r="AF56" s="113"/>
      <c r="AG56" s="113"/>
      <c r="AH56" s="112"/>
      <c r="AI56" s="310">
        <v>38</v>
      </c>
      <c r="AJ56" s="318">
        <v>0</v>
      </c>
    </row>
    <row r="57" spans="1:36" ht="29.45" customHeight="1" thickBot="1">
      <c r="A57" s="518" t="s">
        <v>114</v>
      </c>
      <c r="B57" s="498" t="s">
        <v>115</v>
      </c>
      <c r="C57" s="508"/>
      <c r="D57" s="509"/>
      <c r="E57" s="510"/>
      <c r="F57" s="508" t="s">
        <v>180</v>
      </c>
      <c r="G57" s="509"/>
      <c r="H57" s="510"/>
      <c r="I57" s="265"/>
      <c r="J57" s="494"/>
      <c r="K57" s="156">
        <f>SUM(K58:K61)</f>
        <v>206</v>
      </c>
      <c r="L57" s="197">
        <v>3</v>
      </c>
      <c r="M57" s="198">
        <v>15</v>
      </c>
      <c r="N57" s="494"/>
      <c r="O57" s="494"/>
      <c r="P57" s="494"/>
      <c r="Q57" s="494"/>
      <c r="R57" s="494"/>
      <c r="S57" s="494">
        <f>SUM(S59:S61)</f>
        <v>0</v>
      </c>
      <c r="T57" s="494"/>
      <c r="U57" s="494">
        <f>SUM(U59:U61)</f>
        <v>76</v>
      </c>
      <c r="V57" s="494"/>
      <c r="W57" s="494">
        <f>SUM(W59:W61)</f>
        <v>60</v>
      </c>
      <c r="X57" s="494"/>
      <c r="Y57" s="494">
        <f>SUM(Y59:Y61)</f>
        <v>52</v>
      </c>
      <c r="Z57" s="494"/>
      <c r="AA57" s="494">
        <f t="shared" ref="AA57:AG57" si="12">SUM(AA59:AA61)</f>
        <v>167</v>
      </c>
      <c r="AB57" s="494">
        <f t="shared" si="12"/>
        <v>0</v>
      </c>
      <c r="AC57" s="494">
        <f>SUM(AC59:AC61)</f>
        <v>85</v>
      </c>
      <c r="AD57" s="494">
        <f>SUM(AD59:AD61)</f>
        <v>0</v>
      </c>
      <c r="AE57" s="494">
        <f>SUM(AE59:AE61)</f>
        <v>21</v>
      </c>
      <c r="AF57" s="494">
        <f>SUM(AF59:AF61)</f>
        <v>0</v>
      </c>
      <c r="AG57" s="494">
        <f t="shared" si="12"/>
        <v>0</v>
      </c>
      <c r="AH57" s="508"/>
      <c r="AI57" s="477">
        <v>182</v>
      </c>
      <c r="AJ57" s="477">
        <f>SUM(AJ59:AJ61)</f>
        <v>24</v>
      </c>
    </row>
    <row r="58" spans="1:36" ht="29.1" customHeight="1" thickBot="1">
      <c r="A58" s="519"/>
      <c r="B58" s="499"/>
      <c r="C58" s="511"/>
      <c r="D58" s="512"/>
      <c r="E58" s="513"/>
      <c r="F58" s="511"/>
      <c r="G58" s="512"/>
      <c r="H58" s="513"/>
      <c r="I58" s="266"/>
      <c r="J58" s="495"/>
      <c r="K58" s="156">
        <f>SUM(L58:M58)</f>
        <v>18</v>
      </c>
      <c r="L58" s="197">
        <v>3</v>
      </c>
      <c r="M58" s="198">
        <v>15</v>
      </c>
      <c r="N58" s="495"/>
      <c r="O58" s="495"/>
      <c r="P58" s="495"/>
      <c r="Q58" s="495"/>
      <c r="R58" s="495"/>
      <c r="S58" s="495"/>
      <c r="T58" s="495"/>
      <c r="U58" s="495"/>
      <c r="V58" s="495"/>
      <c r="W58" s="495"/>
      <c r="X58" s="495"/>
      <c r="Y58" s="495"/>
      <c r="Z58" s="495"/>
      <c r="AA58" s="495"/>
      <c r="AB58" s="495"/>
      <c r="AC58" s="495"/>
      <c r="AD58" s="495"/>
      <c r="AE58" s="495"/>
      <c r="AF58" s="495"/>
      <c r="AG58" s="495"/>
      <c r="AH58" s="511"/>
      <c r="AI58" s="477"/>
      <c r="AJ58" s="477"/>
    </row>
    <row r="59" spans="1:36" ht="75.75" thickBot="1">
      <c r="A59" s="8" t="s">
        <v>45</v>
      </c>
      <c r="B59" s="128" t="s">
        <v>116</v>
      </c>
      <c r="C59" s="381" t="s">
        <v>138</v>
      </c>
      <c r="D59" s="382"/>
      <c r="E59" s="383"/>
      <c r="F59" s="38"/>
      <c r="G59" s="36"/>
      <c r="H59" s="35"/>
      <c r="I59" s="36"/>
      <c r="J59" s="155"/>
      <c r="K59" s="172">
        <v>106</v>
      </c>
      <c r="L59" s="173"/>
      <c r="M59" s="174"/>
      <c r="N59" s="113"/>
      <c r="O59" s="113"/>
      <c r="P59" s="113"/>
      <c r="Q59" s="113"/>
      <c r="R59" s="175"/>
      <c r="S59" s="113"/>
      <c r="T59" s="175"/>
      <c r="U59" s="113">
        <v>52</v>
      </c>
      <c r="V59" s="175"/>
      <c r="W59" s="113">
        <v>30</v>
      </c>
      <c r="X59" s="175"/>
      <c r="Y59" s="315">
        <v>24</v>
      </c>
      <c r="Z59" s="175"/>
      <c r="AA59" s="113">
        <v>85</v>
      </c>
      <c r="AB59" s="113"/>
      <c r="AC59" s="113">
        <v>85</v>
      </c>
      <c r="AD59" s="113"/>
      <c r="AE59" s="113">
        <v>21</v>
      </c>
      <c r="AF59" s="113"/>
      <c r="AG59" s="113"/>
      <c r="AH59" s="112"/>
      <c r="AI59" s="310">
        <v>82</v>
      </c>
      <c r="AJ59" s="318">
        <v>24</v>
      </c>
    </row>
    <row r="60" spans="1:36" ht="15.75" thickBot="1">
      <c r="A60" s="10" t="s">
        <v>46</v>
      </c>
      <c r="B60" s="16" t="s">
        <v>33</v>
      </c>
      <c r="C60" s="38"/>
      <c r="D60" s="36"/>
      <c r="E60" s="35"/>
      <c r="F60" s="36"/>
      <c r="G60" s="36"/>
      <c r="H60" s="36"/>
      <c r="I60" s="36"/>
      <c r="J60" s="155">
        <v>6</v>
      </c>
      <c r="K60" s="172">
        <v>24</v>
      </c>
      <c r="L60" s="173"/>
      <c r="M60" s="174"/>
      <c r="N60" s="113"/>
      <c r="O60" s="113"/>
      <c r="P60" s="113"/>
      <c r="Q60" s="113"/>
      <c r="R60" s="175"/>
      <c r="S60" s="111"/>
      <c r="T60" s="175"/>
      <c r="U60" s="111">
        <v>24</v>
      </c>
      <c r="V60" s="175"/>
      <c r="W60" s="111"/>
      <c r="X60" s="175"/>
      <c r="Y60" s="111"/>
      <c r="Z60" s="175"/>
      <c r="AA60" s="113">
        <v>24</v>
      </c>
      <c r="AB60" s="113"/>
      <c r="AC60" s="113"/>
      <c r="AD60" s="113"/>
      <c r="AE60" s="113"/>
      <c r="AF60" s="113"/>
      <c r="AG60" s="113"/>
      <c r="AH60" s="112"/>
      <c r="AI60" s="310">
        <v>24</v>
      </c>
      <c r="AJ60" s="318">
        <v>0</v>
      </c>
    </row>
    <row r="61" spans="1:36" ht="15.75" thickBot="1">
      <c r="A61" s="10" t="s">
        <v>47</v>
      </c>
      <c r="B61" s="16" t="s">
        <v>35</v>
      </c>
      <c r="C61" s="38"/>
      <c r="D61" s="36"/>
      <c r="E61" s="35"/>
      <c r="F61" s="36"/>
      <c r="G61" s="36"/>
      <c r="H61" s="36"/>
      <c r="I61" s="36"/>
      <c r="J61" s="155">
        <v>8</v>
      </c>
      <c r="K61" s="172">
        <v>58</v>
      </c>
      <c r="L61" s="173"/>
      <c r="M61" s="174"/>
      <c r="N61" s="113"/>
      <c r="O61" s="113"/>
      <c r="P61" s="113"/>
      <c r="Q61" s="113"/>
      <c r="R61" s="175"/>
      <c r="S61" s="111"/>
      <c r="T61" s="175"/>
      <c r="U61" s="111"/>
      <c r="V61" s="175"/>
      <c r="W61" s="111">
        <v>30</v>
      </c>
      <c r="X61" s="175"/>
      <c r="Y61" s="111">
        <v>28</v>
      </c>
      <c r="Z61" s="175"/>
      <c r="AA61" s="113">
        <v>58</v>
      </c>
      <c r="AB61" s="113"/>
      <c r="AC61" s="113"/>
      <c r="AD61" s="113"/>
      <c r="AE61" s="113"/>
      <c r="AF61" s="113"/>
      <c r="AG61" s="113"/>
      <c r="AH61" s="112"/>
      <c r="AI61" s="310">
        <v>58</v>
      </c>
      <c r="AJ61" s="318">
        <v>0</v>
      </c>
    </row>
    <row r="62" spans="1:36" ht="29.1" customHeight="1" thickBot="1">
      <c r="A62" s="528" t="s">
        <v>130</v>
      </c>
      <c r="B62" s="530" t="s">
        <v>81</v>
      </c>
      <c r="C62" s="562"/>
      <c r="D62" s="563"/>
      <c r="E62" s="564"/>
      <c r="F62" s="568" t="s">
        <v>179</v>
      </c>
      <c r="G62" s="569"/>
      <c r="H62" s="570"/>
      <c r="I62" s="263"/>
      <c r="J62" s="520"/>
      <c r="K62" s="202">
        <f>SUM(K63:K66)</f>
        <v>184</v>
      </c>
      <c r="L62" s="203">
        <v>3</v>
      </c>
      <c r="M62" s="203">
        <v>15</v>
      </c>
      <c r="N62" s="520"/>
      <c r="O62" s="520"/>
      <c r="P62" s="520"/>
      <c r="Q62" s="520"/>
      <c r="R62" s="520"/>
      <c r="S62" s="520">
        <f>SUM(S64)</f>
        <v>30</v>
      </c>
      <c r="T62" s="520"/>
      <c r="U62" s="520">
        <f>SUM(U64:U66)</f>
        <v>76</v>
      </c>
      <c r="V62" s="520"/>
      <c r="W62" s="520">
        <f>SUM(W64:W66)</f>
        <v>60</v>
      </c>
      <c r="X62" s="520"/>
      <c r="Y62" s="520">
        <f>SUM(Y64:Y66)</f>
        <v>0</v>
      </c>
      <c r="Z62" s="520"/>
      <c r="AA62" s="522">
        <f t="shared" ref="AA62:AG62" si="13">SUM(AA64:AA66)</f>
        <v>146</v>
      </c>
      <c r="AB62" s="524">
        <f t="shared" si="13"/>
        <v>0</v>
      </c>
      <c r="AC62" s="524">
        <f t="shared" si="13"/>
        <v>0</v>
      </c>
      <c r="AD62" s="524">
        <f t="shared" si="13"/>
        <v>0</v>
      </c>
      <c r="AE62" s="524">
        <f t="shared" si="13"/>
        <v>0</v>
      </c>
      <c r="AF62" s="524">
        <f t="shared" si="13"/>
        <v>0</v>
      </c>
      <c r="AG62" s="524">
        <f t="shared" si="13"/>
        <v>0</v>
      </c>
      <c r="AH62" s="526"/>
      <c r="AI62" s="475">
        <f>SUM(AI64:AI66)</f>
        <v>0</v>
      </c>
      <c r="AJ62" s="475">
        <v>184</v>
      </c>
    </row>
    <row r="63" spans="1:36" ht="36.6" customHeight="1" thickBot="1">
      <c r="A63" s="529"/>
      <c r="B63" s="531"/>
      <c r="C63" s="565"/>
      <c r="D63" s="566"/>
      <c r="E63" s="567"/>
      <c r="F63" s="571"/>
      <c r="G63" s="572"/>
      <c r="H63" s="573"/>
      <c r="I63" s="264"/>
      <c r="J63" s="521"/>
      <c r="K63" s="202">
        <f>SUM(L63:M63)</f>
        <v>18</v>
      </c>
      <c r="L63" s="203">
        <v>3</v>
      </c>
      <c r="M63" s="203">
        <v>15</v>
      </c>
      <c r="N63" s="521"/>
      <c r="O63" s="521"/>
      <c r="P63" s="521"/>
      <c r="Q63" s="521"/>
      <c r="R63" s="521"/>
      <c r="S63" s="521"/>
      <c r="T63" s="521"/>
      <c r="U63" s="521"/>
      <c r="V63" s="521"/>
      <c r="W63" s="521"/>
      <c r="X63" s="521"/>
      <c r="Y63" s="521"/>
      <c r="Z63" s="521"/>
      <c r="AA63" s="523"/>
      <c r="AB63" s="525"/>
      <c r="AC63" s="525"/>
      <c r="AD63" s="525"/>
      <c r="AE63" s="525"/>
      <c r="AF63" s="525"/>
      <c r="AG63" s="525"/>
      <c r="AH63" s="527"/>
      <c r="AI63" s="475"/>
      <c r="AJ63" s="475"/>
    </row>
    <row r="64" spans="1:36" ht="75.75" thickBot="1">
      <c r="A64" s="78" t="s">
        <v>131</v>
      </c>
      <c r="B64" s="79" t="s">
        <v>82</v>
      </c>
      <c r="C64" s="560" t="s">
        <v>124</v>
      </c>
      <c r="D64" s="560"/>
      <c r="E64" s="561"/>
      <c r="F64" s="453"/>
      <c r="G64" s="454"/>
      <c r="H64" s="455"/>
      <c r="I64" s="262"/>
      <c r="J64" s="182"/>
      <c r="K64" s="204">
        <v>98</v>
      </c>
      <c r="L64" s="205"/>
      <c r="M64" s="206"/>
      <c r="N64" s="75"/>
      <c r="O64" s="75"/>
      <c r="P64" s="75"/>
      <c r="Q64" s="75"/>
      <c r="R64" s="207"/>
      <c r="S64" s="321">
        <v>30</v>
      </c>
      <c r="T64" s="201"/>
      <c r="U64" s="321">
        <v>38</v>
      </c>
      <c r="V64" s="201"/>
      <c r="W64" s="321">
        <v>30</v>
      </c>
      <c r="X64" s="201"/>
      <c r="Y64" s="42"/>
      <c r="Z64" s="201"/>
      <c r="AA64" s="131">
        <v>78</v>
      </c>
      <c r="AB64" s="42"/>
      <c r="AC64" s="42"/>
      <c r="AD64" s="42"/>
      <c r="AE64" s="42"/>
      <c r="AF64" s="42"/>
      <c r="AG64" s="42"/>
      <c r="AH64" s="258"/>
      <c r="AI64" s="310">
        <v>0</v>
      </c>
      <c r="AJ64" s="318">
        <v>98</v>
      </c>
    </row>
    <row r="65" spans="1:36" ht="15.75" thickBot="1">
      <c r="A65" s="76" t="s">
        <v>132</v>
      </c>
      <c r="B65" s="74" t="s">
        <v>33</v>
      </c>
      <c r="C65" s="547"/>
      <c r="D65" s="547"/>
      <c r="E65" s="548"/>
      <c r="F65" s="549"/>
      <c r="G65" s="550"/>
      <c r="H65" s="551"/>
      <c r="I65" s="133"/>
      <c r="J65" s="133">
        <v>6</v>
      </c>
      <c r="K65" s="208">
        <v>38</v>
      </c>
      <c r="L65" s="209"/>
      <c r="M65" s="98"/>
      <c r="N65" s="133"/>
      <c r="O65" s="133"/>
      <c r="P65" s="133"/>
      <c r="Q65" s="133"/>
      <c r="R65" s="211"/>
      <c r="S65" s="322"/>
      <c r="T65" s="211"/>
      <c r="U65" s="324">
        <v>38</v>
      </c>
      <c r="V65" s="212"/>
      <c r="W65" s="324"/>
      <c r="X65" s="212"/>
      <c r="Y65" s="72"/>
      <c r="Z65" s="212"/>
      <c r="AA65" s="210">
        <v>38</v>
      </c>
      <c r="AB65" s="72"/>
      <c r="AC65" s="72"/>
      <c r="AD65" s="72"/>
      <c r="AE65" s="72"/>
      <c r="AF65" s="72"/>
      <c r="AG65" s="72"/>
      <c r="AH65" s="279"/>
      <c r="AI65" s="310">
        <v>0</v>
      </c>
      <c r="AJ65" s="318">
        <v>38</v>
      </c>
    </row>
    <row r="66" spans="1:36" ht="15.75" thickBot="1">
      <c r="A66" s="10" t="s">
        <v>133</v>
      </c>
      <c r="B66" s="16" t="s">
        <v>35</v>
      </c>
      <c r="C66" s="552"/>
      <c r="D66" s="553"/>
      <c r="E66" s="553"/>
      <c r="F66" s="554"/>
      <c r="G66" s="555"/>
      <c r="H66" s="556"/>
      <c r="I66" s="273"/>
      <c r="J66" s="89">
        <v>7</v>
      </c>
      <c r="K66" s="213">
        <v>30</v>
      </c>
      <c r="L66" s="214"/>
      <c r="M66" s="215"/>
      <c r="N66" s="132"/>
      <c r="O66" s="132"/>
      <c r="P66" s="132"/>
      <c r="Q66" s="132"/>
      <c r="R66" s="216"/>
      <c r="S66" s="323"/>
      <c r="T66" s="216"/>
      <c r="U66" s="325"/>
      <c r="V66" s="153"/>
      <c r="W66" s="325">
        <v>30</v>
      </c>
      <c r="X66" s="153"/>
      <c r="Y66" s="217"/>
      <c r="Z66" s="153"/>
      <c r="AA66" s="9">
        <v>30</v>
      </c>
      <c r="AB66" s="9"/>
      <c r="AC66" s="9"/>
      <c r="AD66" s="9"/>
      <c r="AE66" s="9"/>
      <c r="AF66" s="9"/>
      <c r="AG66" s="9"/>
      <c r="AH66" s="300"/>
      <c r="AI66" s="310">
        <v>0</v>
      </c>
      <c r="AJ66" s="318">
        <v>30</v>
      </c>
    </row>
    <row r="67" spans="1:36" ht="48" thickBot="1">
      <c r="A67" s="90" t="s">
        <v>72</v>
      </c>
      <c r="B67" s="91" t="s">
        <v>73</v>
      </c>
      <c r="C67" s="93"/>
      <c r="D67" s="94"/>
      <c r="E67" s="95"/>
      <c r="F67" s="93"/>
      <c r="G67" s="94"/>
      <c r="H67" s="95"/>
      <c r="I67" s="94"/>
      <c r="J67" s="218">
        <v>8</v>
      </c>
      <c r="K67" s="219">
        <v>144</v>
      </c>
      <c r="L67" s="220"/>
      <c r="M67" s="221"/>
      <c r="N67" s="92"/>
      <c r="O67" s="92"/>
      <c r="P67" s="92"/>
      <c r="Q67" s="92"/>
      <c r="R67" s="223"/>
      <c r="S67" s="92"/>
      <c r="T67" s="223"/>
      <c r="U67" s="92"/>
      <c r="V67" s="223"/>
      <c r="W67" s="92"/>
      <c r="X67" s="224"/>
      <c r="Y67" s="92"/>
      <c r="Z67" s="223">
        <v>144</v>
      </c>
      <c r="AA67" s="222">
        <v>144</v>
      </c>
      <c r="AB67" s="96"/>
      <c r="AC67" s="97"/>
      <c r="AD67" s="97"/>
      <c r="AE67" s="97"/>
      <c r="AF67" s="97"/>
      <c r="AG67" s="97"/>
      <c r="AH67" s="304"/>
      <c r="AI67" s="312">
        <v>144</v>
      </c>
      <c r="AJ67" s="326"/>
    </row>
    <row r="68" spans="1:36" ht="32.25" thickBot="1">
      <c r="A68" s="50" t="s">
        <v>48</v>
      </c>
      <c r="B68" s="51" t="s">
        <v>49</v>
      </c>
      <c r="C68" s="45"/>
      <c r="D68" s="46"/>
      <c r="E68" s="47"/>
      <c r="F68" s="45"/>
      <c r="G68" s="46"/>
      <c r="H68" s="47"/>
      <c r="I68" s="46"/>
      <c r="J68" s="225"/>
      <c r="K68" s="219">
        <v>216</v>
      </c>
      <c r="L68" s="226"/>
      <c r="M68" s="44"/>
      <c r="N68" s="43"/>
      <c r="O68" s="43"/>
      <c r="P68" s="43"/>
      <c r="Q68" s="43"/>
      <c r="R68" s="43"/>
      <c r="S68" s="43"/>
      <c r="T68" s="225"/>
      <c r="U68" s="82"/>
      <c r="V68" s="82"/>
      <c r="W68" s="82"/>
      <c r="X68" s="227"/>
      <c r="Y68" s="43">
        <v>216</v>
      </c>
      <c r="Z68" s="43"/>
      <c r="AA68" s="43"/>
      <c r="AB68" s="48"/>
      <c r="AC68" s="49"/>
      <c r="AD68" s="49"/>
      <c r="AE68" s="49"/>
      <c r="AF68" s="49"/>
      <c r="AG68" s="49"/>
      <c r="AH68" s="305"/>
      <c r="AI68" s="313"/>
      <c r="AJ68" s="313"/>
    </row>
    <row r="69" spans="1:36" ht="21" thickBot="1">
      <c r="A69" s="53" t="s">
        <v>78</v>
      </c>
      <c r="B69" s="54"/>
      <c r="C69" s="55"/>
      <c r="D69" s="56"/>
      <c r="E69" s="57"/>
      <c r="F69" s="55"/>
      <c r="G69" s="56"/>
      <c r="H69" s="57"/>
      <c r="I69" s="56"/>
      <c r="J69" s="228"/>
      <c r="K69" s="229">
        <f>SUM(K68,K9)</f>
        <v>4464</v>
      </c>
      <c r="L69" s="282"/>
      <c r="M69" s="283"/>
      <c r="N69" s="285"/>
      <c r="O69" s="285"/>
      <c r="P69" s="253">
        <f>P9/16</f>
        <v>36</v>
      </c>
      <c r="Q69" s="253">
        <f>Q9/23</f>
        <v>36</v>
      </c>
      <c r="R69" s="253"/>
      <c r="S69" s="253">
        <f>S9/15</f>
        <v>36</v>
      </c>
      <c r="T69" s="254"/>
      <c r="U69" s="255">
        <f>U9/19</f>
        <v>36</v>
      </c>
      <c r="V69" s="255"/>
      <c r="W69" s="255">
        <f>W9/15</f>
        <v>36</v>
      </c>
      <c r="X69" s="255"/>
      <c r="Y69" s="255">
        <f>Y9/13</f>
        <v>36</v>
      </c>
      <c r="Z69" s="256"/>
      <c r="AA69" s="60"/>
      <c r="AB69" s="58"/>
      <c r="AC69" s="59"/>
      <c r="AD69" s="59"/>
      <c r="AE69" s="59"/>
      <c r="AF69" s="59"/>
      <c r="AG69" s="59"/>
      <c r="AH69" s="306"/>
      <c r="AI69" s="314"/>
      <c r="AJ69" s="314"/>
    </row>
    <row r="70" spans="1:36" ht="32.1" customHeight="1" thickBot="1">
      <c r="A70" s="489" t="s">
        <v>125</v>
      </c>
      <c r="B70" s="490"/>
      <c r="C70" s="490"/>
      <c r="D70" s="490"/>
      <c r="E70" s="490"/>
      <c r="F70" s="490"/>
      <c r="G70" s="490"/>
      <c r="H70" s="490"/>
      <c r="I70" s="490"/>
      <c r="J70" s="490"/>
      <c r="K70" s="490"/>
      <c r="L70" s="491" t="s">
        <v>126</v>
      </c>
      <c r="M70" s="491"/>
      <c r="N70" s="286"/>
      <c r="O70" s="286"/>
      <c r="P70" s="284">
        <v>16</v>
      </c>
      <c r="Q70" s="17">
        <v>16</v>
      </c>
      <c r="R70" s="187"/>
      <c r="S70" s="17">
        <v>14</v>
      </c>
      <c r="T70" s="187"/>
      <c r="U70" s="17">
        <v>11</v>
      </c>
      <c r="V70" s="187"/>
      <c r="W70" s="17">
        <v>12</v>
      </c>
      <c r="X70" s="187"/>
      <c r="Y70" s="17">
        <v>9</v>
      </c>
      <c r="Z70" s="187"/>
    </row>
    <row r="71" spans="1:36" ht="20.100000000000001" customHeight="1" thickBot="1">
      <c r="A71" s="492" t="s">
        <v>74</v>
      </c>
      <c r="B71" s="492"/>
      <c r="C71" s="492"/>
      <c r="D71" s="492"/>
      <c r="E71" s="492"/>
      <c r="F71" s="492"/>
      <c r="G71" s="492"/>
      <c r="H71" s="492"/>
      <c r="I71" s="492"/>
      <c r="J71" s="492"/>
      <c r="K71" s="492"/>
      <c r="L71" s="478" t="s">
        <v>33</v>
      </c>
      <c r="M71" s="478"/>
      <c r="N71" s="286"/>
      <c r="O71" s="286"/>
      <c r="P71" s="113">
        <f>SUM(P44)</f>
        <v>32</v>
      </c>
      <c r="Q71" s="18">
        <f>SUM(Q44,Q49,Q55,Q60,Q65)</f>
        <v>92</v>
      </c>
      <c r="R71" s="230">
        <f>SUM(R44,R49,R55,R60,R65)</f>
        <v>36</v>
      </c>
      <c r="S71" s="18">
        <f>SUM(S44,S49,S55,S60,S65)</f>
        <v>30</v>
      </c>
      <c r="T71" s="230"/>
      <c r="U71" s="18">
        <f>SUM(U44,U49,U55,U60,U65,)</f>
        <v>62</v>
      </c>
      <c r="V71" s="230">
        <f>SUM(V49)</f>
        <v>36</v>
      </c>
      <c r="W71" s="18">
        <f>SUM(W65)</f>
        <v>0</v>
      </c>
      <c r="X71" s="230"/>
      <c r="Y71" s="18"/>
      <c r="Z71" s="230"/>
      <c r="AA71">
        <f>SUM(P71:Y71)</f>
        <v>288</v>
      </c>
      <c r="AB71">
        <f>AA71/36</f>
        <v>8</v>
      </c>
    </row>
    <row r="72" spans="1:36" ht="26.1" customHeight="1" thickBot="1">
      <c r="A72" s="492" t="s">
        <v>76</v>
      </c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3" t="s">
        <v>35</v>
      </c>
      <c r="M72" s="493"/>
      <c r="N72" s="287"/>
      <c r="O72" s="287"/>
      <c r="P72" s="113">
        <v>0</v>
      </c>
      <c r="Q72" s="18">
        <f>SUM(Q45)</f>
        <v>0</v>
      </c>
      <c r="R72" s="230">
        <f>SUM(R45)</f>
        <v>0</v>
      </c>
      <c r="S72" s="29">
        <f>SUM(S45,S50,S56,S61,S66)</f>
        <v>60</v>
      </c>
      <c r="T72" s="193">
        <f>SUM(T45,T50,T56,T61,T66)</f>
        <v>36</v>
      </c>
      <c r="U72" s="29">
        <f>SUM(U45,U50,U56,U66,U61)</f>
        <v>152</v>
      </c>
      <c r="V72" s="230">
        <f>SUM(V45,V50)</f>
        <v>108</v>
      </c>
      <c r="W72" s="29">
        <f>SUM(W45,W50,W56,W61,W66,)</f>
        <v>150</v>
      </c>
      <c r="X72" s="230">
        <f>SUM(X45)</f>
        <v>36</v>
      </c>
      <c r="Y72" s="29">
        <f>SUM(Y45,Y56,Y61)</f>
        <v>106</v>
      </c>
      <c r="Z72" s="193">
        <v>144</v>
      </c>
      <c r="AA72">
        <f>SUM(P72:Y72)</f>
        <v>648</v>
      </c>
      <c r="AB72">
        <f>AA72/36</f>
        <v>18</v>
      </c>
    </row>
    <row r="73" spans="1:36" ht="16.350000000000001" customHeight="1" thickBot="1">
      <c r="A73" s="480" t="s">
        <v>75</v>
      </c>
      <c r="B73" s="480"/>
      <c r="C73" s="480"/>
      <c r="D73" s="480"/>
      <c r="E73" s="480"/>
      <c r="F73" s="480"/>
      <c r="G73" s="480"/>
      <c r="H73" s="480"/>
      <c r="I73" s="480"/>
      <c r="J73" s="480"/>
      <c r="K73" s="480"/>
      <c r="L73" s="478" t="s">
        <v>127</v>
      </c>
      <c r="M73" s="479"/>
      <c r="N73" s="286"/>
      <c r="O73" s="286"/>
      <c r="P73" s="110">
        <v>2</v>
      </c>
      <c r="Q73" s="354">
        <v>2</v>
      </c>
      <c r="R73" s="355"/>
      <c r="S73" s="354">
        <v>2</v>
      </c>
      <c r="T73" s="355"/>
      <c r="U73" s="354">
        <v>2</v>
      </c>
      <c r="V73" s="355"/>
      <c r="W73" s="354">
        <v>2</v>
      </c>
      <c r="X73" s="355"/>
      <c r="Y73" s="354">
        <v>2</v>
      </c>
      <c r="Z73" s="231"/>
    </row>
    <row r="74" spans="1:36" ht="16.350000000000001" customHeight="1" thickBot="1">
      <c r="A74" s="288"/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481" t="s">
        <v>128</v>
      </c>
      <c r="M74" s="482"/>
      <c r="N74" s="290"/>
      <c r="O74" s="291"/>
      <c r="P74" s="110">
        <v>3</v>
      </c>
      <c r="Q74" s="354">
        <v>7</v>
      </c>
      <c r="R74" s="355"/>
      <c r="S74" s="354">
        <v>5</v>
      </c>
      <c r="T74" s="355"/>
      <c r="U74" s="354">
        <v>5</v>
      </c>
      <c r="V74" s="355"/>
      <c r="W74" s="354">
        <v>6</v>
      </c>
      <c r="X74" s="355"/>
      <c r="Y74" s="356">
        <v>4</v>
      </c>
      <c r="Z74" s="355"/>
    </row>
    <row r="75" spans="1:36" ht="15.75" thickBo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483" t="s">
        <v>92</v>
      </c>
      <c r="M75" s="484"/>
      <c r="N75" s="295"/>
      <c r="O75" s="295"/>
      <c r="P75" s="292"/>
      <c r="Q75" s="232"/>
      <c r="R75" s="233"/>
      <c r="S75" s="232"/>
      <c r="T75" s="234"/>
      <c r="U75" s="232"/>
      <c r="V75" s="234"/>
      <c r="W75" s="232"/>
      <c r="X75" s="233"/>
      <c r="Y75" s="232">
        <v>5</v>
      </c>
      <c r="Z75" s="233"/>
    </row>
    <row r="76" spans="1:36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485" t="s">
        <v>129</v>
      </c>
      <c r="M76" s="486"/>
      <c r="N76" s="293"/>
      <c r="O76" s="293"/>
      <c r="P76" s="294">
        <v>0</v>
      </c>
      <c r="Q76" s="235">
        <v>1</v>
      </c>
      <c r="R76" s="207"/>
      <c r="S76" s="42">
        <v>1</v>
      </c>
      <c r="T76" s="201"/>
      <c r="U76" s="236">
        <v>4</v>
      </c>
      <c r="V76" s="201"/>
      <c r="W76" s="42">
        <v>2</v>
      </c>
      <c r="X76" s="201"/>
      <c r="Y76" s="42">
        <v>2</v>
      </c>
      <c r="Z76" s="207"/>
    </row>
  </sheetData>
  <mergeCells count="264">
    <mergeCell ref="AI2:AJ4"/>
    <mergeCell ref="AI5:AI7"/>
    <mergeCell ref="AJ5:AJ7"/>
    <mergeCell ref="F17:H17"/>
    <mergeCell ref="F18:H18"/>
    <mergeCell ref="C27:E27"/>
    <mergeCell ref="F27:H27"/>
    <mergeCell ref="F39:H39"/>
    <mergeCell ref="AG34:AG35"/>
    <mergeCell ref="AH34:AH35"/>
    <mergeCell ref="AG32:AG33"/>
    <mergeCell ref="AH32:AH33"/>
    <mergeCell ref="AC34:AC35"/>
    <mergeCell ref="AD34:AD35"/>
    <mergeCell ref="AE34:AE35"/>
    <mergeCell ref="AF34:AF35"/>
    <mergeCell ref="AC32:AC33"/>
    <mergeCell ref="AD32:AD33"/>
    <mergeCell ref="AE32:AE33"/>
    <mergeCell ref="P4:Q4"/>
    <mergeCell ref="F40:H40"/>
    <mergeCell ref="C19:E19"/>
    <mergeCell ref="C20:E20"/>
    <mergeCell ref="F20:H20"/>
    <mergeCell ref="C21:E21"/>
    <mergeCell ref="F21:H21"/>
    <mergeCell ref="F19:H19"/>
    <mergeCell ref="V34:V35"/>
    <mergeCell ref="AB34:AB35"/>
    <mergeCell ref="N34:N35"/>
    <mergeCell ref="O34:O35"/>
    <mergeCell ref="P34:P35"/>
    <mergeCell ref="W32:W33"/>
    <mergeCell ref="X32:X33"/>
    <mergeCell ref="AB32:AB33"/>
    <mergeCell ref="W34:W35"/>
    <mergeCell ref="X34:X35"/>
    <mergeCell ref="Y34:Y35"/>
    <mergeCell ref="Z34:Z35"/>
    <mergeCell ref="C30:E30"/>
    <mergeCell ref="C41:E41"/>
    <mergeCell ref="F42:H42"/>
    <mergeCell ref="C32:E33"/>
    <mergeCell ref="F32:H33"/>
    <mergeCell ref="C22:E22"/>
    <mergeCell ref="C23:E23"/>
    <mergeCell ref="C65:E65"/>
    <mergeCell ref="F65:H65"/>
    <mergeCell ref="C66:E66"/>
    <mergeCell ref="F66:H66"/>
    <mergeCell ref="C25:E25"/>
    <mergeCell ref="C26:E26"/>
    <mergeCell ref="F26:H26"/>
    <mergeCell ref="F24:H24"/>
    <mergeCell ref="C24:E24"/>
    <mergeCell ref="F25:H25"/>
    <mergeCell ref="F22:H22"/>
    <mergeCell ref="F23:H23"/>
    <mergeCell ref="C64:E64"/>
    <mergeCell ref="F64:H64"/>
    <mergeCell ref="C62:E63"/>
    <mergeCell ref="F62:H63"/>
    <mergeCell ref="C53:E53"/>
    <mergeCell ref="F54:H54"/>
    <mergeCell ref="J51:J52"/>
    <mergeCell ref="AA51:AA52"/>
    <mergeCell ref="F38:H38"/>
    <mergeCell ref="F44:H44"/>
    <mergeCell ref="F45:H45"/>
    <mergeCell ref="C29:E29"/>
    <mergeCell ref="AA32:AA33"/>
    <mergeCell ref="C37:E37"/>
    <mergeCell ref="C39:E39"/>
    <mergeCell ref="C42:E42"/>
    <mergeCell ref="C40:E40"/>
    <mergeCell ref="C31:E31"/>
    <mergeCell ref="C43:E43"/>
    <mergeCell ref="J32:J33"/>
    <mergeCell ref="U46:U47"/>
    <mergeCell ref="J46:J47"/>
    <mergeCell ref="AA46:AA47"/>
    <mergeCell ref="F36:H36"/>
    <mergeCell ref="F37:H37"/>
    <mergeCell ref="Q34:Q35"/>
    <mergeCell ref="R34:R35"/>
    <mergeCell ref="S34:S35"/>
    <mergeCell ref="T34:T35"/>
    <mergeCell ref="U34:U35"/>
    <mergeCell ref="A62:A63"/>
    <mergeCell ref="B62:B63"/>
    <mergeCell ref="C59:E59"/>
    <mergeCell ref="J57:J58"/>
    <mergeCell ref="AA57:AA58"/>
    <mergeCell ref="AB57:AB58"/>
    <mergeCell ref="W62:W63"/>
    <mergeCell ref="X62:X63"/>
    <mergeCell ref="Y62:Y63"/>
    <mergeCell ref="Z62:Z63"/>
    <mergeCell ref="U57:U58"/>
    <mergeCell ref="V57:V58"/>
    <mergeCell ref="W57:W58"/>
    <mergeCell ref="X57:X58"/>
    <mergeCell ref="Y57:Y58"/>
    <mergeCell ref="Z57:Z58"/>
    <mergeCell ref="O57:O58"/>
    <mergeCell ref="P57:P58"/>
    <mergeCell ref="Q57:Q58"/>
    <mergeCell ref="R57:R58"/>
    <mergeCell ref="S57:S58"/>
    <mergeCell ref="T57:T58"/>
    <mergeCell ref="Q62:Q63"/>
    <mergeCell ref="R62:R63"/>
    <mergeCell ref="J62:J63"/>
    <mergeCell ref="AA62:AA63"/>
    <mergeCell ref="AC62:AC63"/>
    <mergeCell ref="AD62:AD63"/>
    <mergeCell ref="AE62:AE63"/>
    <mergeCell ref="AF62:AF63"/>
    <mergeCell ref="AG57:AG58"/>
    <mergeCell ref="AH57:AH58"/>
    <mergeCell ref="N57:N58"/>
    <mergeCell ref="S62:S63"/>
    <mergeCell ref="T62:T63"/>
    <mergeCell ref="U62:U63"/>
    <mergeCell ref="V62:V63"/>
    <mergeCell ref="AB62:AB63"/>
    <mergeCell ref="AG62:AG63"/>
    <mergeCell ref="AH62:AH63"/>
    <mergeCell ref="N62:N63"/>
    <mergeCell ref="O62:O63"/>
    <mergeCell ref="P62:P63"/>
    <mergeCell ref="A57:A58"/>
    <mergeCell ref="B57:B58"/>
    <mergeCell ref="C57:E58"/>
    <mergeCell ref="F57:H58"/>
    <mergeCell ref="AG51:AG52"/>
    <mergeCell ref="AH51:AH52"/>
    <mergeCell ref="N51:N52"/>
    <mergeCell ref="A51:A52"/>
    <mergeCell ref="B51:B52"/>
    <mergeCell ref="C51:E52"/>
    <mergeCell ref="F51:H52"/>
    <mergeCell ref="U51:U52"/>
    <mergeCell ref="V51:V52"/>
    <mergeCell ref="AB51:AB52"/>
    <mergeCell ref="W51:W52"/>
    <mergeCell ref="X51:X52"/>
    <mergeCell ref="Y51:Y52"/>
    <mergeCell ref="Z51:Z52"/>
    <mergeCell ref="O51:O52"/>
    <mergeCell ref="P51:P52"/>
    <mergeCell ref="Q51:Q52"/>
    <mergeCell ref="R51:R52"/>
    <mergeCell ref="S51:S52"/>
    <mergeCell ref="T51:T52"/>
    <mergeCell ref="AB46:AB47"/>
    <mergeCell ref="AG46:AG47"/>
    <mergeCell ref="AH46:AH47"/>
    <mergeCell ref="N46:N47"/>
    <mergeCell ref="A46:A47"/>
    <mergeCell ref="B46:B47"/>
    <mergeCell ref="C46:E47"/>
    <mergeCell ref="F46:H47"/>
    <mergeCell ref="F48:H48"/>
    <mergeCell ref="C48:E48"/>
    <mergeCell ref="V46:V47"/>
    <mergeCell ref="W46:W47"/>
    <mergeCell ref="Y46:Y47"/>
    <mergeCell ref="Z46:Z47"/>
    <mergeCell ref="O46:O47"/>
    <mergeCell ref="P46:P47"/>
    <mergeCell ref="Q46:Q47"/>
    <mergeCell ref="R46:R47"/>
    <mergeCell ref="S46:S47"/>
    <mergeCell ref="T46:T47"/>
    <mergeCell ref="X46:X47"/>
    <mergeCell ref="A34:A35"/>
    <mergeCell ref="B34:B35"/>
    <mergeCell ref="C34:E35"/>
    <mergeCell ref="F34:H35"/>
    <mergeCell ref="J34:J35"/>
    <mergeCell ref="AA34:AA35"/>
    <mergeCell ref="Q32:Q33"/>
    <mergeCell ref="R32:R33"/>
    <mergeCell ref="S32:S33"/>
    <mergeCell ref="T32:T33"/>
    <mergeCell ref="U32:U33"/>
    <mergeCell ref="V32:V33"/>
    <mergeCell ref="N32:N33"/>
    <mergeCell ref="O32:O33"/>
    <mergeCell ref="P32:P33"/>
    <mergeCell ref="A32:A33"/>
    <mergeCell ref="B32:B33"/>
    <mergeCell ref="Y32:Y33"/>
    <mergeCell ref="Z32:Z33"/>
    <mergeCell ref="A1:AH1"/>
    <mergeCell ref="C9:E9"/>
    <mergeCell ref="C10:E10"/>
    <mergeCell ref="F10:H10"/>
    <mergeCell ref="C11:E11"/>
    <mergeCell ref="C14:E14"/>
    <mergeCell ref="C16:E16"/>
    <mergeCell ref="F16:H16"/>
    <mergeCell ref="S4:U4"/>
    <mergeCell ref="W4:Z4"/>
    <mergeCell ref="Q5:R5"/>
    <mergeCell ref="S5:T5"/>
    <mergeCell ref="U5:V5"/>
    <mergeCell ref="W5:X5"/>
    <mergeCell ref="Y5:Z5"/>
    <mergeCell ref="F4:H7"/>
    <mergeCell ref="C8:E8"/>
    <mergeCell ref="F8:H8"/>
    <mergeCell ref="I4:J4"/>
    <mergeCell ref="I5:I7"/>
    <mergeCell ref="J5:J7"/>
    <mergeCell ref="AA4:AA7"/>
    <mergeCell ref="AB4:AH6"/>
    <mergeCell ref="N4:O4"/>
    <mergeCell ref="A2:A7"/>
    <mergeCell ref="B2:B7"/>
    <mergeCell ref="C2:J3"/>
    <mergeCell ref="K2:K7"/>
    <mergeCell ref="L2:L7"/>
    <mergeCell ref="M2:M7"/>
    <mergeCell ref="AA2:AH3"/>
    <mergeCell ref="N2:Z3"/>
    <mergeCell ref="C4:E7"/>
    <mergeCell ref="L73:M73"/>
    <mergeCell ref="A73:K73"/>
    <mergeCell ref="L74:M74"/>
    <mergeCell ref="L75:M75"/>
    <mergeCell ref="L76:M76"/>
    <mergeCell ref="AF32:AF33"/>
    <mergeCell ref="A70:K70"/>
    <mergeCell ref="L70:M70"/>
    <mergeCell ref="L71:M71"/>
    <mergeCell ref="A71:K71"/>
    <mergeCell ref="L72:M72"/>
    <mergeCell ref="A72:K72"/>
    <mergeCell ref="AC46:AC47"/>
    <mergeCell ref="AD46:AD47"/>
    <mergeCell ref="AE46:AE47"/>
    <mergeCell ref="AF46:AF47"/>
    <mergeCell ref="AC51:AC52"/>
    <mergeCell ref="AD51:AD52"/>
    <mergeCell ref="AE51:AE52"/>
    <mergeCell ref="AF51:AF52"/>
    <mergeCell ref="AC57:AC58"/>
    <mergeCell ref="AD57:AD58"/>
    <mergeCell ref="AE57:AE58"/>
    <mergeCell ref="AF57:AF58"/>
    <mergeCell ref="AI62:AI63"/>
    <mergeCell ref="AJ62:AJ63"/>
    <mergeCell ref="AI32:AI33"/>
    <mergeCell ref="AJ32:AJ33"/>
    <mergeCell ref="AI34:AI35"/>
    <mergeCell ref="AJ34:AJ35"/>
    <mergeCell ref="AI46:AI47"/>
    <mergeCell ref="AJ46:AJ47"/>
    <mergeCell ref="AI51:AI52"/>
    <mergeCell ref="AJ51:AJ52"/>
    <mergeCell ref="AI57:AI58"/>
    <mergeCell ref="AJ57:AJ58"/>
  </mergeCells>
  <pageMargins left="0.31496062992125984" right="0.31496062992125984" top="0.35433070866141736" bottom="0.35433070866141736" header="0.31496062992125984" footer="0.31496062992125984"/>
  <pageSetup paperSize="9" scale="5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СОО </vt:lpstr>
      <vt:lpstr>УП 44.02.02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56456</dc:creator>
  <cp:lastModifiedBy>Владимир</cp:lastModifiedBy>
  <cp:lastPrinted>2024-09-19T11:26:17Z</cp:lastPrinted>
  <dcterms:created xsi:type="dcterms:W3CDTF">2022-05-31T06:17:57Z</dcterms:created>
  <dcterms:modified xsi:type="dcterms:W3CDTF">2025-02-09T16:20:29Z</dcterms:modified>
</cp:coreProperties>
</file>