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40" windowWidth="12120" windowHeight="7935" activeTab="1"/>
  </bookViews>
  <sheets>
    <sheet name="КУГ" sheetId="10" r:id="rId1"/>
    <sheet name="ИСиП" sheetId="8" r:id="rId2"/>
    <sheet name="Лист3" sheetId="11" r:id="rId3"/>
    <sheet name="Лист1" sheetId="12" r:id="rId4"/>
  </sheets>
  <definedNames>
    <definedName name="_xlnm.Print_Titles" localSheetId="1">ИСиП!$3:$9</definedName>
  </definedNames>
  <calcPr calcId="125725"/>
</workbook>
</file>

<file path=xl/calcChain.xml><?xml version="1.0" encoding="utf-8"?>
<calcChain xmlns="http://schemas.openxmlformats.org/spreadsheetml/2006/main">
  <c r="X11" i="8"/>
  <c r="X10" s="1"/>
  <c r="Y11"/>
  <c r="Z68"/>
  <c r="Z79"/>
  <c r="Z90"/>
  <c r="T256"/>
  <c r="T257"/>
  <c r="V138"/>
  <c r="V132"/>
  <c r="V125"/>
  <c r="V124"/>
  <c r="V258" s="1"/>
  <c r="V259" s="1"/>
  <c r="V13"/>
  <c r="V14"/>
  <c r="V15"/>
  <c r="V16"/>
  <c r="V17"/>
  <c r="V18"/>
  <c r="V19"/>
  <c r="V20"/>
  <c r="V21"/>
  <c r="V12"/>
  <c r="Z143"/>
  <c r="Z142"/>
  <c r="Z138" s="1"/>
  <c r="Z136"/>
  <c r="Z135"/>
  <c r="Z132" s="1"/>
  <c r="Z130"/>
  <c r="Z125"/>
  <c r="Z129"/>
  <c r="Z48"/>
  <c r="Z40"/>
  <c r="Z11"/>
  <c r="V50"/>
  <c r="V51"/>
  <c r="V48" s="1"/>
  <c r="V49"/>
  <c r="V42"/>
  <c r="V43"/>
  <c r="V41"/>
  <c r="V40"/>
  <c r="AA90"/>
  <c r="AA68"/>
  <c r="AA40"/>
  <c r="AA11"/>
  <c r="AN79"/>
  <c r="AN266"/>
  <c r="AN265"/>
  <c r="AN262"/>
  <c r="AN261"/>
  <c r="AN260"/>
  <c r="AN90"/>
  <c r="AN68"/>
  <c r="AO68"/>
  <c r="AQ68"/>
  <c r="AR68"/>
  <c r="BA68"/>
  <c r="AN40"/>
  <c r="AN10" s="1"/>
  <c r="AN11"/>
  <c r="U50"/>
  <c r="U49"/>
  <c r="P48"/>
  <c r="Q48"/>
  <c r="R48"/>
  <c r="S48"/>
  <c r="T48"/>
  <c r="Y48"/>
  <c r="AA48"/>
  <c r="AB48"/>
  <c r="AC48"/>
  <c r="L48"/>
  <c r="U18"/>
  <c r="U19"/>
  <c r="U20"/>
  <c r="U17"/>
  <c r="AF266"/>
  <c r="AB266"/>
  <c r="U16"/>
  <c r="Z10" l="1"/>
  <c r="V11"/>
  <c r="Z124"/>
  <c r="V10"/>
  <c r="O49"/>
  <c r="O50"/>
  <c r="O16"/>
  <c r="L125"/>
  <c r="L138"/>
  <c r="L132"/>
  <c r="L90"/>
  <c r="L79"/>
  <c r="L68"/>
  <c r="L40"/>
  <c r="L11"/>
  <c r="P11"/>
  <c r="AM264"/>
  <c r="AK264"/>
  <c r="AM265"/>
  <c r="AK265"/>
  <c r="AG264"/>
  <c r="AI264"/>
  <c r="AG265"/>
  <c r="L10" l="1"/>
  <c r="L124"/>
  <c r="Q125"/>
  <c r="R125"/>
  <c r="S125"/>
  <c r="T125"/>
  <c r="AA125"/>
  <c r="T132"/>
  <c r="AA132"/>
  <c r="AN132"/>
  <c r="AN125"/>
  <c r="AN138"/>
  <c r="U143"/>
  <c r="AN124" l="1"/>
  <c r="AN258" s="1"/>
  <c r="AS131"/>
  <c r="AT131"/>
  <c r="AU131"/>
  <c r="AV131"/>
  <c r="AW131"/>
  <c r="AX131"/>
  <c r="AY131"/>
  <c r="AZ131"/>
  <c r="AS137"/>
  <c r="AT137"/>
  <c r="AU137"/>
  <c r="AV137"/>
  <c r="AW137"/>
  <c r="AX137"/>
  <c r="AY137"/>
  <c r="AZ137"/>
  <c r="AS144"/>
  <c r="AT144"/>
  <c r="AU144"/>
  <c r="AV144"/>
  <c r="AW144"/>
  <c r="AX144"/>
  <c r="AY144"/>
  <c r="AZ144"/>
  <c r="S11"/>
  <c r="AN267" l="1"/>
  <c r="AN259"/>
  <c r="AS13"/>
  <c r="AT13"/>
  <c r="AU13"/>
  <c r="AV13"/>
  <c r="AW13"/>
  <c r="AX13"/>
  <c r="AY13"/>
  <c r="AZ13"/>
  <c r="AS55"/>
  <c r="AT55"/>
  <c r="AU55"/>
  <c r="AV55"/>
  <c r="AW55"/>
  <c r="AX55"/>
  <c r="AY55"/>
  <c r="AZ55"/>
  <c r="AE138" l="1"/>
  <c r="AF138"/>
  <c r="AG138"/>
  <c r="AH138"/>
  <c r="AI138"/>
  <c r="AJ138"/>
  <c r="AK138"/>
  <c r="AL138"/>
  <c r="AM138"/>
  <c r="AE132"/>
  <c r="AF132"/>
  <c r="AG132"/>
  <c r="AH132"/>
  <c r="AI132"/>
  <c r="AJ132"/>
  <c r="AK132"/>
  <c r="AL132"/>
  <c r="AM132"/>
  <c r="AE125"/>
  <c r="AF125"/>
  <c r="AG125"/>
  <c r="AH125"/>
  <c r="AI125"/>
  <c r="AJ125"/>
  <c r="AK125"/>
  <c r="AL125"/>
  <c r="AM125"/>
  <c r="AE90"/>
  <c r="AF90"/>
  <c r="AG90"/>
  <c r="AH90"/>
  <c r="AI90"/>
  <c r="AJ90"/>
  <c r="AK90"/>
  <c r="AL90"/>
  <c r="AM90"/>
  <c r="AE79"/>
  <c r="AF79"/>
  <c r="AG79"/>
  <c r="AH79"/>
  <c r="AI79"/>
  <c r="AJ79"/>
  <c r="AK79"/>
  <c r="AL79"/>
  <c r="AM79"/>
  <c r="AE68"/>
  <c r="AF68"/>
  <c r="AG68"/>
  <c r="AH68"/>
  <c r="AI68"/>
  <c r="AJ68"/>
  <c r="AK68"/>
  <c r="AL68"/>
  <c r="AM68"/>
  <c r="AD125"/>
  <c r="O131"/>
  <c r="O137"/>
  <c r="O144"/>
  <c r="T90"/>
  <c r="T40"/>
  <c r="T11"/>
  <c r="T138"/>
  <c r="T124" s="1"/>
  <c r="AD265"/>
  <c r="P125"/>
  <c r="P132"/>
  <c r="Q132"/>
  <c r="R132"/>
  <c r="R124" s="1"/>
  <c r="P138"/>
  <c r="Q138"/>
  <c r="R138"/>
  <c r="AA138"/>
  <c r="AA124" s="1"/>
  <c r="P90"/>
  <c r="Q90"/>
  <c r="R90"/>
  <c r="P79"/>
  <c r="Q79"/>
  <c r="R79"/>
  <c r="P68"/>
  <c r="Q68"/>
  <c r="R68"/>
  <c r="AI265"/>
  <c r="AE265"/>
  <c r="Q124" l="1"/>
  <c r="Q258" s="1"/>
  <c r="R258"/>
  <c r="P124"/>
  <c r="P258" s="1"/>
  <c r="T258"/>
  <c r="AK124"/>
  <c r="AE124"/>
  <c r="AG124"/>
  <c r="AM124"/>
  <c r="AI124"/>
  <c r="AL124"/>
  <c r="AJ124"/>
  <c r="AH124"/>
  <c r="AF124"/>
  <c r="T10"/>
  <c r="T259" l="1"/>
  <c r="U117"/>
  <c r="AP90"/>
  <c r="AP79"/>
  <c r="U119"/>
  <c r="U118"/>
  <c r="Y73"/>
  <c r="Y72"/>
  <c r="AM266" s="1"/>
  <c r="U72"/>
  <c r="AU72" s="1"/>
  <c r="U73"/>
  <c r="P40"/>
  <c r="Q40"/>
  <c r="R40"/>
  <c r="Y40"/>
  <c r="Y10" s="1"/>
  <c r="R11"/>
  <c r="Q11"/>
  <c r="Q10" s="1"/>
  <c r="Q259" s="1"/>
  <c r="O13"/>
  <c r="AT118" l="1"/>
  <c r="AS118"/>
  <c r="AX118"/>
  <c r="AU118"/>
  <c r="AY118"/>
  <c r="AW118"/>
  <c r="AV118"/>
  <c r="AZ118"/>
  <c r="O117"/>
  <c r="AU117"/>
  <c r="AY117"/>
  <c r="AV117"/>
  <c r="AZ117"/>
  <c r="AT117"/>
  <c r="AX117"/>
  <c r="AW117"/>
  <c r="AS117"/>
  <c r="O72"/>
  <c r="AZ72"/>
  <c r="AV72"/>
  <c r="AX72"/>
  <c r="AY72"/>
  <c r="AT72"/>
  <c r="AW72"/>
  <c r="AS72"/>
  <c r="AT119"/>
  <c r="AX119"/>
  <c r="AU119"/>
  <c r="AY119"/>
  <c r="AS119"/>
  <c r="AW119"/>
  <c r="AZ119"/>
  <c r="AV119"/>
  <c r="O73"/>
  <c r="AV73"/>
  <c r="AZ73"/>
  <c r="AT73"/>
  <c r="AW73"/>
  <c r="AS73"/>
  <c r="AX73"/>
  <c r="AU73"/>
  <c r="AY73"/>
  <c r="W119"/>
  <c r="O119"/>
  <c r="W118"/>
  <c r="O118"/>
  <c r="W117"/>
  <c r="P10"/>
  <c r="P259" s="1"/>
  <c r="R10"/>
  <c r="R259" s="1"/>
  <c r="W73"/>
  <c r="W72"/>
  <c r="BF5" i="10"/>
  <c r="BF6"/>
  <c r="BF7"/>
  <c r="BF4"/>
  <c r="AE264" i="8"/>
  <c r="U15" l="1"/>
  <c r="U14"/>
  <c r="AC264"/>
  <c r="AA10"/>
  <c r="AV14" l="1"/>
  <c r="AZ14"/>
  <c r="AT14"/>
  <c r="AS14"/>
  <c r="AW14"/>
  <c r="AX14"/>
  <c r="AU14"/>
  <c r="AY14"/>
  <c r="AV15"/>
  <c r="AZ15"/>
  <c r="AT15"/>
  <c r="AS15"/>
  <c r="AW15"/>
  <c r="AU15"/>
  <c r="AY15"/>
  <c r="AX15"/>
  <c r="AV16"/>
  <c r="AZ16"/>
  <c r="AX16"/>
  <c r="AS16"/>
  <c r="AW16"/>
  <c r="AT16"/>
  <c r="AU16"/>
  <c r="AY16"/>
  <c r="AV17"/>
  <c r="AZ17"/>
  <c r="AS17"/>
  <c r="AW17"/>
  <c r="AX17"/>
  <c r="AU17"/>
  <c r="AY17"/>
  <c r="AT17"/>
  <c r="O15"/>
  <c r="O18"/>
  <c r="O14"/>
  <c r="O17"/>
  <c r="AB40"/>
  <c r="AC40"/>
  <c r="AB11"/>
  <c r="AC11"/>
  <c r="Y142"/>
  <c r="AB10" l="1"/>
  <c r="AC10"/>
  <c r="Y171"/>
  <c r="Y170"/>
  <c r="AJ260"/>
  <c r="AL260"/>
  <c r="AM260"/>
  <c r="AK260"/>
  <c r="AH260"/>
  <c r="AI260"/>
  <c r="AF260"/>
  <c r="AG260"/>
  <c r="AL262"/>
  <c r="AM262"/>
  <c r="AK262"/>
  <c r="AJ262"/>
  <c r="AH262"/>
  <c r="AI262"/>
  <c r="AF262"/>
  <c r="AG262"/>
  <c r="AE262"/>
  <c r="AL261"/>
  <c r="AM261"/>
  <c r="AK261"/>
  <c r="AJ261"/>
  <c r="AH261"/>
  <c r="AI261"/>
  <c r="AF261"/>
  <c r="AG261"/>
  <c r="AE261"/>
  <c r="AB132"/>
  <c r="AC132"/>
  <c r="AD132"/>
  <c r="AA79" l="1"/>
  <c r="AA258" s="1"/>
  <c r="AA259" s="1"/>
  <c r="U24"/>
  <c r="C11"/>
  <c r="F11"/>
  <c r="AD90"/>
  <c r="AC90"/>
  <c r="AB90"/>
  <c r="Y90"/>
  <c r="AV24" l="1"/>
  <c r="AZ24"/>
  <c r="AT24"/>
  <c r="AS24"/>
  <c r="AW24"/>
  <c r="AU24"/>
  <c r="AY24"/>
  <c r="AX24"/>
  <c r="W24"/>
  <c r="O24"/>
  <c r="U116"/>
  <c r="U120"/>
  <c r="O120" s="1"/>
  <c r="U121"/>
  <c r="O121" s="1"/>
  <c r="U122"/>
  <c r="U123"/>
  <c r="U115"/>
  <c r="AL264"/>
  <c r="AH264"/>
  <c r="AD264"/>
  <c r="AB264"/>
  <c r="AT123" l="1"/>
  <c r="AX123"/>
  <c r="AU123"/>
  <c r="AY123"/>
  <c r="AS123"/>
  <c r="AW123"/>
  <c r="AZ123"/>
  <c r="AV123"/>
  <c r="O116"/>
  <c r="AU116"/>
  <c r="AY116"/>
  <c r="AV116"/>
  <c r="AZ116"/>
  <c r="AT116"/>
  <c r="AX116"/>
  <c r="AS116"/>
  <c r="AW116"/>
  <c r="AT122"/>
  <c r="AX122"/>
  <c r="AU122"/>
  <c r="AY122"/>
  <c r="AS122"/>
  <c r="AW122"/>
  <c r="AV122"/>
  <c r="AZ122"/>
  <c r="AT121"/>
  <c r="AX121"/>
  <c r="AU121"/>
  <c r="AY121"/>
  <c r="AS121"/>
  <c r="AW121"/>
  <c r="AZ121"/>
  <c r="AV121"/>
  <c r="O115"/>
  <c r="AU115"/>
  <c r="AY115"/>
  <c r="AV115"/>
  <c r="AZ115"/>
  <c r="AT115"/>
  <c r="AX115"/>
  <c r="AW115"/>
  <c r="AS115"/>
  <c r="AT120"/>
  <c r="AX120"/>
  <c r="AU120"/>
  <c r="AY120"/>
  <c r="AS120"/>
  <c r="AW120"/>
  <c r="AV120"/>
  <c r="AZ120"/>
  <c r="W116"/>
  <c r="W115"/>
  <c r="W123"/>
  <c r="W122"/>
  <c r="W121"/>
  <c r="W120"/>
  <c r="AD262"/>
  <c r="AD261"/>
  <c r="AD138"/>
  <c r="AD124" s="1"/>
  <c r="AO172" l="1"/>
  <c r="AC265"/>
  <c r="AB265"/>
  <c r="AD263"/>
  <c r="AC263"/>
  <c r="AC262"/>
  <c r="AB262"/>
  <c r="AC261"/>
  <c r="AB261"/>
  <c r="Y143" l="1"/>
  <c r="Y138" s="1"/>
  <c r="AT143"/>
  <c r="AX143"/>
  <c r="AU143"/>
  <c r="AY143"/>
  <c r="AV143"/>
  <c r="AS143"/>
  <c r="AW143"/>
  <c r="AZ143"/>
  <c r="AO262"/>
  <c r="AO261"/>
  <c r="U130"/>
  <c r="U129"/>
  <c r="Y130" l="1"/>
  <c r="AV130"/>
  <c r="AZ130"/>
  <c r="AS130"/>
  <c r="AW130"/>
  <c r="AU130"/>
  <c r="AY130"/>
  <c r="AT130"/>
  <c r="AX130"/>
  <c r="Y129"/>
  <c r="AV129"/>
  <c r="AZ129"/>
  <c r="AS129"/>
  <c r="AW129"/>
  <c r="AU129"/>
  <c r="AY129"/>
  <c r="AX129"/>
  <c r="AT129"/>
  <c r="AO260"/>
  <c r="U255"/>
  <c r="AP255" s="1"/>
  <c r="U254"/>
  <c r="AP254" s="1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AO228"/>
  <c r="AM228"/>
  <c r="AL228"/>
  <c r="AK228"/>
  <c r="AJ228"/>
  <c r="AI228"/>
  <c r="AH228"/>
  <c r="AG228"/>
  <c r="AF228"/>
  <c r="AE228"/>
  <c r="AD228"/>
  <c r="AC228"/>
  <c r="AB228"/>
  <c r="Y228"/>
  <c r="I228"/>
  <c r="F228"/>
  <c r="C228"/>
  <c r="U227"/>
  <c r="AP227" s="1"/>
  <c r="U226"/>
  <c r="AP226" s="1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AO200"/>
  <c r="AM200"/>
  <c r="AL200"/>
  <c r="AK200"/>
  <c r="AJ200"/>
  <c r="AI200"/>
  <c r="AH200"/>
  <c r="AG200"/>
  <c r="AF200"/>
  <c r="AE200"/>
  <c r="AD200"/>
  <c r="AC200"/>
  <c r="AB200"/>
  <c r="Y200"/>
  <c r="I200"/>
  <c r="F200"/>
  <c r="C200"/>
  <c r="U199"/>
  <c r="AP199" s="1"/>
  <c r="U198"/>
  <c r="AP198" s="1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AM172"/>
  <c r="AL172"/>
  <c r="AK172"/>
  <c r="AJ172"/>
  <c r="AI172"/>
  <c r="AH172"/>
  <c r="AG172"/>
  <c r="AF172"/>
  <c r="AE172"/>
  <c r="AD172"/>
  <c r="AC172"/>
  <c r="AB172"/>
  <c r="Y172"/>
  <c r="I172"/>
  <c r="F172"/>
  <c r="C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2"/>
  <c r="U141"/>
  <c r="U140"/>
  <c r="U139"/>
  <c r="AC138"/>
  <c r="AB138"/>
  <c r="I138"/>
  <c r="F138"/>
  <c r="C138"/>
  <c r="U136"/>
  <c r="U135"/>
  <c r="U134"/>
  <c r="U133"/>
  <c r="I132"/>
  <c r="F132"/>
  <c r="C132"/>
  <c r="O130"/>
  <c r="O129"/>
  <c r="I125"/>
  <c r="F125"/>
  <c r="C125"/>
  <c r="AB125"/>
  <c r="AB124" s="1"/>
  <c r="AC125"/>
  <c r="U127"/>
  <c r="U128"/>
  <c r="I90"/>
  <c r="F90"/>
  <c r="C90"/>
  <c r="U107"/>
  <c r="U108"/>
  <c r="U109"/>
  <c r="U110"/>
  <c r="U111"/>
  <c r="U112"/>
  <c r="U113"/>
  <c r="U114"/>
  <c r="AC124" l="1"/>
  <c r="AK263"/>
  <c r="I124"/>
  <c r="C124"/>
  <c r="F124"/>
  <c r="U132"/>
  <c r="Y125"/>
  <c r="U138"/>
  <c r="O127"/>
  <c r="AV127"/>
  <c r="AU127"/>
  <c r="AZ127"/>
  <c r="AW127"/>
  <c r="AT127"/>
  <c r="AY127"/>
  <c r="AX127"/>
  <c r="AS127"/>
  <c r="O113"/>
  <c r="AU113"/>
  <c r="AY113"/>
  <c r="AV113"/>
  <c r="AZ113"/>
  <c r="AT113"/>
  <c r="AX113"/>
  <c r="AW113"/>
  <c r="AS113"/>
  <c r="O109"/>
  <c r="AU109"/>
  <c r="AY109"/>
  <c r="AV109"/>
  <c r="AZ109"/>
  <c r="AT109"/>
  <c r="AX109"/>
  <c r="AW109"/>
  <c r="AS109"/>
  <c r="Y136"/>
  <c r="AV136"/>
  <c r="AZ136"/>
  <c r="AS136"/>
  <c r="AW136"/>
  <c r="AU136"/>
  <c r="AY136"/>
  <c r="AT136"/>
  <c r="AX136"/>
  <c r="AV141"/>
  <c r="AZ141"/>
  <c r="AS141"/>
  <c r="AW141"/>
  <c r="AU141"/>
  <c r="AY141"/>
  <c r="AT141"/>
  <c r="AX141"/>
  <c r="O112"/>
  <c r="AU112"/>
  <c r="AY112"/>
  <c r="AV112"/>
  <c r="AZ112"/>
  <c r="AT112"/>
  <c r="AX112"/>
  <c r="AS112"/>
  <c r="AW112"/>
  <c r="O108"/>
  <c r="AU108"/>
  <c r="AY108"/>
  <c r="AV108"/>
  <c r="AZ108"/>
  <c r="AT108"/>
  <c r="AX108"/>
  <c r="AS108"/>
  <c r="AW108"/>
  <c r="O111"/>
  <c r="AU111"/>
  <c r="AY111"/>
  <c r="AV111"/>
  <c r="AZ111"/>
  <c r="AT111"/>
  <c r="AX111"/>
  <c r="AW111"/>
  <c r="AS111"/>
  <c r="O107"/>
  <c r="AU107"/>
  <c r="AY107"/>
  <c r="AV107"/>
  <c r="AZ107"/>
  <c r="AT107"/>
  <c r="AX107"/>
  <c r="AW107"/>
  <c r="AS107"/>
  <c r="AV128"/>
  <c r="AZ128"/>
  <c r="AS128"/>
  <c r="AW128"/>
  <c r="AU128"/>
  <c r="AY128"/>
  <c r="AT128"/>
  <c r="AX128"/>
  <c r="O133"/>
  <c r="AV133"/>
  <c r="AZ133"/>
  <c r="AS133"/>
  <c r="AW133"/>
  <c r="AU133"/>
  <c r="AY133"/>
  <c r="AT133"/>
  <c r="AX133"/>
  <c r="O139"/>
  <c r="AV139"/>
  <c r="AZ139"/>
  <c r="AS139"/>
  <c r="AW139"/>
  <c r="AU139"/>
  <c r="AY139"/>
  <c r="AT139"/>
  <c r="AX139"/>
  <c r="O114"/>
  <c r="AU114"/>
  <c r="AY114"/>
  <c r="AV114"/>
  <c r="AZ114"/>
  <c r="AT114"/>
  <c r="AX114"/>
  <c r="AS114"/>
  <c r="AW114"/>
  <c r="O110"/>
  <c r="AU110"/>
  <c r="AY110"/>
  <c r="AV110"/>
  <c r="AZ110"/>
  <c r="AT110"/>
  <c r="AX110"/>
  <c r="AS110"/>
  <c r="AW110"/>
  <c r="AV134"/>
  <c r="AZ134"/>
  <c r="AS134"/>
  <c r="AW134"/>
  <c r="AU134"/>
  <c r="AY134"/>
  <c r="AX134"/>
  <c r="AT134"/>
  <c r="Y135"/>
  <c r="AV135"/>
  <c r="AZ135"/>
  <c r="AS135"/>
  <c r="AW135"/>
  <c r="AU135"/>
  <c r="AY135"/>
  <c r="AT135"/>
  <c r="AX135"/>
  <c r="O140"/>
  <c r="AV140"/>
  <c r="AZ140"/>
  <c r="AS140"/>
  <c r="AW140"/>
  <c r="AU140"/>
  <c r="AY140"/>
  <c r="AX140"/>
  <c r="AT140"/>
  <c r="AT142"/>
  <c r="AX142"/>
  <c r="AZ142"/>
  <c r="AU142"/>
  <c r="AY142"/>
  <c r="AS142"/>
  <c r="AW142"/>
  <c r="AV142"/>
  <c r="W128"/>
  <c r="O128"/>
  <c r="W141"/>
  <c r="O141"/>
  <c r="W134"/>
  <c r="O134"/>
  <c r="W133"/>
  <c r="W139"/>
  <c r="W140"/>
  <c r="W127"/>
  <c r="AM263"/>
  <c r="AH263"/>
  <c r="AF263"/>
  <c r="AL263"/>
  <c r="AI263"/>
  <c r="AG263"/>
  <c r="AE263"/>
  <c r="AB263"/>
  <c r="AP146"/>
  <c r="S146"/>
  <c r="O146" s="1"/>
  <c r="AP148"/>
  <c r="S148"/>
  <c r="O148" s="1"/>
  <c r="AP150"/>
  <c r="S150"/>
  <c r="O150" s="1"/>
  <c r="AP152"/>
  <c r="S152"/>
  <c r="O152" s="1"/>
  <c r="AP154"/>
  <c r="S154"/>
  <c r="O154" s="1"/>
  <c r="AP156"/>
  <c r="S156"/>
  <c r="O156" s="1"/>
  <c r="AP158"/>
  <c r="S158"/>
  <c r="O158" s="1"/>
  <c r="AP160"/>
  <c r="S160"/>
  <c r="O160" s="1"/>
  <c r="AP162"/>
  <c r="S162"/>
  <c r="O162" s="1"/>
  <c r="AP164"/>
  <c r="S164"/>
  <c r="O164" s="1"/>
  <c r="AP166"/>
  <c r="S166"/>
  <c r="O166" s="1"/>
  <c r="AP168"/>
  <c r="S168"/>
  <c r="O168" s="1"/>
  <c r="AP173"/>
  <c r="S173"/>
  <c r="O173" s="1"/>
  <c r="AP175"/>
  <c r="S175"/>
  <c r="O175" s="1"/>
  <c r="AP177"/>
  <c r="S177"/>
  <c r="O177" s="1"/>
  <c r="AP179"/>
  <c r="S179"/>
  <c r="O179" s="1"/>
  <c r="AP181"/>
  <c r="S181"/>
  <c r="O181" s="1"/>
  <c r="AP183"/>
  <c r="S183"/>
  <c r="O183" s="1"/>
  <c r="AP185"/>
  <c r="S185"/>
  <c r="O185" s="1"/>
  <c r="AP187"/>
  <c r="S187"/>
  <c r="O187" s="1"/>
  <c r="AP189"/>
  <c r="S189"/>
  <c r="O189" s="1"/>
  <c r="AP191"/>
  <c r="S191"/>
  <c r="O191" s="1"/>
  <c r="AP193"/>
  <c r="S193"/>
  <c r="O193" s="1"/>
  <c r="AP195"/>
  <c r="S195"/>
  <c r="O195" s="1"/>
  <c r="AP197"/>
  <c r="S197"/>
  <c r="O197" s="1"/>
  <c r="AP202"/>
  <c r="S202"/>
  <c r="O202" s="1"/>
  <c r="AP204"/>
  <c r="S204"/>
  <c r="O204" s="1"/>
  <c r="AP206"/>
  <c r="S206"/>
  <c r="O206" s="1"/>
  <c r="AP208"/>
  <c r="S208"/>
  <c r="O208" s="1"/>
  <c r="AP210"/>
  <c r="S210"/>
  <c r="O210" s="1"/>
  <c r="AP212"/>
  <c r="S212"/>
  <c r="O212" s="1"/>
  <c r="AP214"/>
  <c r="S214"/>
  <c r="O214" s="1"/>
  <c r="AP216"/>
  <c r="S216"/>
  <c r="O216" s="1"/>
  <c r="AP218"/>
  <c r="S218"/>
  <c r="O218" s="1"/>
  <c r="AP220"/>
  <c r="S220"/>
  <c r="O220" s="1"/>
  <c r="AP222"/>
  <c r="S222"/>
  <c r="O222" s="1"/>
  <c r="AP224"/>
  <c r="S224"/>
  <c r="O224" s="1"/>
  <c r="AP229"/>
  <c r="S229"/>
  <c r="O229" s="1"/>
  <c r="AP231"/>
  <c r="S231"/>
  <c r="O231" s="1"/>
  <c r="AP233"/>
  <c r="S233"/>
  <c r="O233" s="1"/>
  <c r="AP235"/>
  <c r="S235"/>
  <c r="O235" s="1"/>
  <c r="AP237"/>
  <c r="S237"/>
  <c r="O237" s="1"/>
  <c r="AP239"/>
  <c r="S239"/>
  <c r="O239" s="1"/>
  <c r="AP241"/>
  <c r="S241"/>
  <c r="O241" s="1"/>
  <c r="AP243"/>
  <c r="S243"/>
  <c r="O243" s="1"/>
  <c r="AP245"/>
  <c r="S245"/>
  <c r="O245" s="1"/>
  <c r="AP247"/>
  <c r="S247"/>
  <c r="O247" s="1"/>
  <c r="AP249"/>
  <c r="S249"/>
  <c r="O249" s="1"/>
  <c r="AP251"/>
  <c r="S251"/>
  <c r="O251" s="1"/>
  <c r="AP253"/>
  <c r="S253"/>
  <c r="O253" s="1"/>
  <c r="W113"/>
  <c r="W111"/>
  <c r="W114"/>
  <c r="W112"/>
  <c r="AP147"/>
  <c r="S147"/>
  <c r="O147" s="1"/>
  <c r="AP149"/>
  <c r="S149"/>
  <c r="O149" s="1"/>
  <c r="AP151"/>
  <c r="S151"/>
  <c r="O151" s="1"/>
  <c r="AP153"/>
  <c r="S153"/>
  <c r="O153" s="1"/>
  <c r="AP155"/>
  <c r="S155"/>
  <c r="O155" s="1"/>
  <c r="AP157"/>
  <c r="S157"/>
  <c r="O157" s="1"/>
  <c r="AP159"/>
  <c r="S159"/>
  <c r="O159" s="1"/>
  <c r="AP161"/>
  <c r="S161"/>
  <c r="O161" s="1"/>
  <c r="AP163"/>
  <c r="S163"/>
  <c r="O163" s="1"/>
  <c r="AP165"/>
  <c r="S165"/>
  <c r="O165" s="1"/>
  <c r="AP167"/>
  <c r="S167"/>
  <c r="O167" s="1"/>
  <c r="AP169"/>
  <c r="S169"/>
  <c r="O169" s="1"/>
  <c r="AP174"/>
  <c r="S174"/>
  <c r="O174" s="1"/>
  <c r="AP176"/>
  <c r="S176"/>
  <c r="O176" s="1"/>
  <c r="AP178"/>
  <c r="S178"/>
  <c r="O178" s="1"/>
  <c r="AP180"/>
  <c r="S180"/>
  <c r="O180" s="1"/>
  <c r="AP182"/>
  <c r="S182"/>
  <c r="O182" s="1"/>
  <c r="AP184"/>
  <c r="S184"/>
  <c r="O184" s="1"/>
  <c r="AP186"/>
  <c r="S186"/>
  <c r="O186" s="1"/>
  <c r="AP188"/>
  <c r="S188"/>
  <c r="O188" s="1"/>
  <c r="AP190"/>
  <c r="S190"/>
  <c r="O190" s="1"/>
  <c r="AP192"/>
  <c r="S192"/>
  <c r="O192" s="1"/>
  <c r="AP194"/>
  <c r="S194"/>
  <c r="O194" s="1"/>
  <c r="AP196"/>
  <c r="S196"/>
  <c r="O196" s="1"/>
  <c r="AP201"/>
  <c r="S201"/>
  <c r="O201" s="1"/>
  <c r="AP203"/>
  <c r="S203"/>
  <c r="O203" s="1"/>
  <c r="AP205"/>
  <c r="S205"/>
  <c r="O205" s="1"/>
  <c r="AP207"/>
  <c r="S207"/>
  <c r="O207" s="1"/>
  <c r="AP209"/>
  <c r="S209"/>
  <c r="O209" s="1"/>
  <c r="AP211"/>
  <c r="S211"/>
  <c r="O211" s="1"/>
  <c r="AP213"/>
  <c r="S213"/>
  <c r="O213" s="1"/>
  <c r="AP215"/>
  <c r="S215"/>
  <c r="O215" s="1"/>
  <c r="AP217"/>
  <c r="S217"/>
  <c r="O217" s="1"/>
  <c r="AP219"/>
  <c r="S219"/>
  <c r="O219" s="1"/>
  <c r="AP221"/>
  <c r="S221"/>
  <c r="O221" s="1"/>
  <c r="AP223"/>
  <c r="S223"/>
  <c r="O223" s="1"/>
  <c r="AP225"/>
  <c r="S225"/>
  <c r="O225" s="1"/>
  <c r="AP230"/>
  <c r="S230"/>
  <c r="O230" s="1"/>
  <c r="AP232"/>
  <c r="S232"/>
  <c r="O232" s="1"/>
  <c r="AP234"/>
  <c r="S234"/>
  <c r="O234" s="1"/>
  <c r="AP236"/>
  <c r="S236"/>
  <c r="O236" s="1"/>
  <c r="AP238"/>
  <c r="S238"/>
  <c r="O238" s="1"/>
  <c r="AP240"/>
  <c r="S240"/>
  <c r="O240" s="1"/>
  <c r="AP242"/>
  <c r="S242"/>
  <c r="O242" s="1"/>
  <c r="AP244"/>
  <c r="S244"/>
  <c r="O244" s="1"/>
  <c r="AP246"/>
  <c r="S246"/>
  <c r="O246" s="1"/>
  <c r="AP248"/>
  <c r="S248"/>
  <c r="O248" s="1"/>
  <c r="AP250"/>
  <c r="S250"/>
  <c r="O250" s="1"/>
  <c r="AP252"/>
  <c r="S252"/>
  <c r="O252" s="1"/>
  <c r="W109"/>
  <c r="W107"/>
  <c r="W110"/>
  <c r="W108"/>
  <c r="W201"/>
  <c r="W203"/>
  <c r="W205"/>
  <c r="W207"/>
  <c r="W209"/>
  <c r="W211"/>
  <c r="W213"/>
  <c r="W215"/>
  <c r="W217"/>
  <c r="W219"/>
  <c r="W221"/>
  <c r="W223"/>
  <c r="W225"/>
  <c r="O227"/>
  <c r="U228"/>
  <c r="U172"/>
  <c r="U200"/>
  <c r="W202"/>
  <c r="W204"/>
  <c r="W206"/>
  <c r="W208"/>
  <c r="W210"/>
  <c r="W212"/>
  <c r="W214"/>
  <c r="W216"/>
  <c r="W218"/>
  <c r="W220"/>
  <c r="W222"/>
  <c r="W224"/>
  <c r="O226"/>
  <c r="W226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O254"/>
  <c r="W254"/>
  <c r="O255"/>
  <c r="W255"/>
  <c r="W227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O198"/>
  <c r="W198"/>
  <c r="O199"/>
  <c r="W199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O170"/>
  <c r="O171"/>
  <c r="O142"/>
  <c r="O143"/>
  <c r="O135"/>
  <c r="O136"/>
  <c r="I79"/>
  <c r="F79"/>
  <c r="C79"/>
  <c r="Y79"/>
  <c r="AB79"/>
  <c r="AC79"/>
  <c r="AD79"/>
  <c r="AL40"/>
  <c r="AJ40"/>
  <c r="AH40"/>
  <c r="AF40"/>
  <c r="AL11"/>
  <c r="AJ11"/>
  <c r="AH11"/>
  <c r="AF11"/>
  <c r="AF10" s="1"/>
  <c r="AF258" s="1"/>
  <c r="AF259" s="1"/>
  <c r="U81"/>
  <c r="W81" s="1"/>
  <c r="U82"/>
  <c r="U83"/>
  <c r="U84"/>
  <c r="U85"/>
  <c r="U86"/>
  <c r="U87"/>
  <c r="U88"/>
  <c r="U89"/>
  <c r="AE40"/>
  <c r="AD40"/>
  <c r="I68"/>
  <c r="F68"/>
  <c r="C68"/>
  <c r="U70"/>
  <c r="U71"/>
  <c r="U74"/>
  <c r="U75"/>
  <c r="U76"/>
  <c r="U77"/>
  <c r="U78"/>
  <c r="I40"/>
  <c r="F40"/>
  <c r="F10" s="1"/>
  <c r="C40"/>
  <c r="C10" s="1"/>
  <c r="U42"/>
  <c r="U43"/>
  <c r="U44"/>
  <c r="O44" s="1"/>
  <c r="U45"/>
  <c r="U46"/>
  <c r="U47"/>
  <c r="U51"/>
  <c r="U48" s="1"/>
  <c r="U53"/>
  <c r="U54"/>
  <c r="U56"/>
  <c r="U57"/>
  <c r="U58"/>
  <c r="U59"/>
  <c r="U60"/>
  <c r="U61"/>
  <c r="U62"/>
  <c r="U63"/>
  <c r="U64"/>
  <c r="U65"/>
  <c r="U66"/>
  <c r="U67"/>
  <c r="I11"/>
  <c r="U21"/>
  <c r="U22"/>
  <c r="U23"/>
  <c r="U25"/>
  <c r="U26"/>
  <c r="U27"/>
  <c r="U28"/>
  <c r="U29"/>
  <c r="U30"/>
  <c r="U31"/>
  <c r="U32"/>
  <c r="U33"/>
  <c r="U34"/>
  <c r="U35"/>
  <c r="U36"/>
  <c r="U37"/>
  <c r="U38"/>
  <c r="U39"/>
  <c r="AH10" l="1"/>
  <c r="AH258" s="1"/>
  <c r="AH259" s="1"/>
  <c r="AH267" s="1"/>
  <c r="AL10"/>
  <c r="AL258" s="1"/>
  <c r="AL259" s="1"/>
  <c r="AL267" s="1"/>
  <c r="W138"/>
  <c r="W132"/>
  <c r="Y132"/>
  <c r="Y124" s="1"/>
  <c r="AX132"/>
  <c r="AU138"/>
  <c r="AJ10"/>
  <c r="AJ258" s="1"/>
  <c r="AJ259" s="1"/>
  <c r="AJ267" s="1"/>
  <c r="AZ138"/>
  <c r="AW132"/>
  <c r="AY138"/>
  <c r="AT132"/>
  <c r="AV138"/>
  <c r="AT138"/>
  <c r="AW138"/>
  <c r="AY132"/>
  <c r="AZ132"/>
  <c r="AX138"/>
  <c r="AS138"/>
  <c r="BA138" s="1"/>
  <c r="AU132"/>
  <c r="AS132"/>
  <c r="AV132"/>
  <c r="O21"/>
  <c r="AV20"/>
  <c r="AZ20"/>
  <c r="AS20"/>
  <c r="AW20"/>
  <c r="AX20"/>
  <c r="AU20"/>
  <c r="AY20"/>
  <c r="AT20"/>
  <c r="O52"/>
  <c r="AS52"/>
  <c r="AW52"/>
  <c r="AY52"/>
  <c r="AT52"/>
  <c r="AX52"/>
  <c r="AU52"/>
  <c r="AV52"/>
  <c r="AZ52"/>
  <c r="O51"/>
  <c r="O48" s="1"/>
  <c r="AS51"/>
  <c r="AW51"/>
  <c r="AU51"/>
  <c r="AT51"/>
  <c r="AX51"/>
  <c r="AV51"/>
  <c r="AZ51"/>
  <c r="AY51"/>
  <c r="O22"/>
  <c r="AV22"/>
  <c r="AZ22"/>
  <c r="AX22"/>
  <c r="AS22"/>
  <c r="AW22"/>
  <c r="AT22"/>
  <c r="AU22"/>
  <c r="AY22"/>
  <c r="O54"/>
  <c r="AS54"/>
  <c r="AW54"/>
  <c r="AU54"/>
  <c r="AT54"/>
  <c r="AX54"/>
  <c r="AV54"/>
  <c r="AZ54"/>
  <c r="AY54"/>
  <c r="O47"/>
  <c r="AS47"/>
  <c r="AW47"/>
  <c r="AY47"/>
  <c r="AT47"/>
  <c r="AX47"/>
  <c r="AU47"/>
  <c r="AV47"/>
  <c r="AZ47"/>
  <c r="O43"/>
  <c r="AS43"/>
  <c r="AW43"/>
  <c r="AU43"/>
  <c r="AT43"/>
  <c r="AX43"/>
  <c r="AV43"/>
  <c r="AZ43"/>
  <c r="AY43"/>
  <c r="AV21"/>
  <c r="AZ21"/>
  <c r="AT21"/>
  <c r="AS21"/>
  <c r="AW21"/>
  <c r="AU21"/>
  <c r="AY21"/>
  <c r="AX21"/>
  <c r="O53"/>
  <c r="AS53"/>
  <c r="AW53"/>
  <c r="AT53"/>
  <c r="AX53"/>
  <c r="AY53"/>
  <c r="AV53"/>
  <c r="AZ53"/>
  <c r="AU53"/>
  <c r="O42"/>
  <c r="AS42"/>
  <c r="AW42"/>
  <c r="AT42"/>
  <c r="AX42"/>
  <c r="AY42"/>
  <c r="AV42"/>
  <c r="AZ42"/>
  <c r="AU42"/>
  <c r="O81"/>
  <c r="AU81"/>
  <c r="AY81"/>
  <c r="AV81"/>
  <c r="AZ81"/>
  <c r="AT81"/>
  <c r="AX81"/>
  <c r="AS81"/>
  <c r="AW81"/>
  <c r="O25"/>
  <c r="AV25"/>
  <c r="AZ25"/>
  <c r="AX25"/>
  <c r="AS25"/>
  <c r="AW25"/>
  <c r="AT25"/>
  <c r="AU25"/>
  <c r="AY25"/>
  <c r="AS71"/>
  <c r="AW71"/>
  <c r="AT71"/>
  <c r="AX71"/>
  <c r="AU71"/>
  <c r="AV71"/>
  <c r="AZ71"/>
  <c r="AY71"/>
  <c r="O23"/>
  <c r="AV23"/>
  <c r="AZ23"/>
  <c r="AS23"/>
  <c r="AW23"/>
  <c r="AX23"/>
  <c r="AU23"/>
  <c r="AY23"/>
  <c r="AT23"/>
  <c r="AU82"/>
  <c r="AY82"/>
  <c r="AV82"/>
  <c r="AZ82"/>
  <c r="AT82"/>
  <c r="AX82"/>
  <c r="AW82"/>
  <c r="AS82"/>
  <c r="AX70"/>
  <c r="AS70"/>
  <c r="AT70"/>
  <c r="AU70"/>
  <c r="AZ70"/>
  <c r="AV70"/>
  <c r="AW70"/>
  <c r="AY70"/>
  <c r="S138"/>
  <c r="S132"/>
  <c r="AP132"/>
  <c r="AP125"/>
  <c r="AP138"/>
  <c r="AF267"/>
  <c r="O70"/>
  <c r="W70"/>
  <c r="O71"/>
  <c r="W71"/>
  <c r="I10"/>
  <c r="AP228"/>
  <c r="AP200"/>
  <c r="AP172"/>
  <c r="W200"/>
  <c r="AP37"/>
  <c r="S37"/>
  <c r="AP35"/>
  <c r="S35"/>
  <c r="AP31"/>
  <c r="S31"/>
  <c r="AP29"/>
  <c r="S29"/>
  <c r="AP25"/>
  <c r="AP23"/>
  <c r="AP38"/>
  <c r="S38"/>
  <c r="AP36"/>
  <c r="S36"/>
  <c r="AP34"/>
  <c r="S34"/>
  <c r="AP32"/>
  <c r="S32"/>
  <c r="AP30"/>
  <c r="S30"/>
  <c r="AP28"/>
  <c r="S28"/>
  <c r="AP26"/>
  <c r="S26"/>
  <c r="AP24"/>
  <c r="AP22"/>
  <c r="W67"/>
  <c r="S67"/>
  <c r="W65"/>
  <c r="S65"/>
  <c r="W63"/>
  <c r="S63"/>
  <c r="W61"/>
  <c r="S61"/>
  <c r="W59"/>
  <c r="S59"/>
  <c r="W57"/>
  <c r="S57"/>
  <c r="W53"/>
  <c r="W48"/>
  <c r="W47"/>
  <c r="AP78"/>
  <c r="S78"/>
  <c r="AP76"/>
  <c r="S76"/>
  <c r="AP74"/>
  <c r="S74"/>
  <c r="AP89"/>
  <c r="S89"/>
  <c r="AP87"/>
  <c r="S87"/>
  <c r="AP85"/>
  <c r="S85"/>
  <c r="AP83"/>
  <c r="S200"/>
  <c r="S228"/>
  <c r="S172"/>
  <c r="AP39"/>
  <c r="S39"/>
  <c r="AP33"/>
  <c r="S33"/>
  <c r="AP27"/>
  <c r="S27"/>
  <c r="S66"/>
  <c r="S64"/>
  <c r="S62"/>
  <c r="S60"/>
  <c r="S58"/>
  <c r="S56"/>
  <c r="S46"/>
  <c r="AP77"/>
  <c r="S77"/>
  <c r="AP75"/>
  <c r="S75"/>
  <c r="AP71"/>
  <c r="AP88"/>
  <c r="S88"/>
  <c r="AP86"/>
  <c r="S86"/>
  <c r="AP84"/>
  <c r="S84"/>
  <c r="O82"/>
  <c r="W45"/>
  <c r="S45"/>
  <c r="O200"/>
  <c r="W228"/>
  <c r="O228"/>
  <c r="W172"/>
  <c r="O172"/>
  <c r="W89"/>
  <c r="W87"/>
  <c r="W85"/>
  <c r="W83"/>
  <c r="W88"/>
  <c r="W86"/>
  <c r="W84"/>
  <c r="W82"/>
  <c r="W78"/>
  <c r="W76"/>
  <c r="W74"/>
  <c r="W77"/>
  <c r="W75"/>
  <c r="W66"/>
  <c r="W64"/>
  <c r="W62"/>
  <c r="W60"/>
  <c r="W58"/>
  <c r="W56"/>
  <c r="W54"/>
  <c r="W46"/>
  <c r="W44"/>
  <c r="W39"/>
  <c r="W37"/>
  <c r="W35"/>
  <c r="W33"/>
  <c r="W31"/>
  <c r="W29"/>
  <c r="W27"/>
  <c r="W25"/>
  <c r="W23"/>
  <c r="W38"/>
  <c r="W36"/>
  <c r="W34"/>
  <c r="W32"/>
  <c r="W30"/>
  <c r="W28"/>
  <c r="W26"/>
  <c r="W22"/>
  <c r="AP68" l="1"/>
  <c r="AG266"/>
  <c r="AH266"/>
  <c r="S124"/>
  <c r="BA132"/>
  <c r="O75"/>
  <c r="AU75"/>
  <c r="AY75"/>
  <c r="AV75"/>
  <c r="AZ75"/>
  <c r="AT75"/>
  <c r="AX75"/>
  <c r="AW75"/>
  <c r="AS75"/>
  <c r="O74"/>
  <c r="AU74"/>
  <c r="AY74"/>
  <c r="AV74"/>
  <c r="AZ74"/>
  <c r="AT74"/>
  <c r="AX74"/>
  <c r="AS74"/>
  <c r="AW74"/>
  <c r="O45"/>
  <c r="AS45"/>
  <c r="AW45"/>
  <c r="AT45"/>
  <c r="AX45"/>
  <c r="AY45"/>
  <c r="AV45"/>
  <c r="AZ45"/>
  <c r="AU45"/>
  <c r="O77"/>
  <c r="AU77"/>
  <c r="AY77"/>
  <c r="AV77"/>
  <c r="AZ77"/>
  <c r="AT77"/>
  <c r="AX77"/>
  <c r="AW77"/>
  <c r="AS77"/>
  <c r="O66"/>
  <c r="AS66"/>
  <c r="AW66"/>
  <c r="AU66"/>
  <c r="AT66"/>
  <c r="AX66"/>
  <c r="AY66"/>
  <c r="AV66"/>
  <c r="AZ66"/>
  <c r="O85"/>
  <c r="AU85"/>
  <c r="AY85"/>
  <c r="AV85"/>
  <c r="AZ85"/>
  <c r="AT85"/>
  <c r="AX85"/>
  <c r="AS85"/>
  <c r="AW85"/>
  <c r="O76"/>
  <c r="AU76"/>
  <c r="AY76"/>
  <c r="AV76"/>
  <c r="AZ76"/>
  <c r="AT76"/>
  <c r="AX76"/>
  <c r="AS76"/>
  <c r="AW76"/>
  <c r="O86"/>
  <c r="AU86"/>
  <c r="AY86"/>
  <c r="AV86"/>
  <c r="AZ86"/>
  <c r="AT86"/>
  <c r="AX86"/>
  <c r="AW86"/>
  <c r="AS86"/>
  <c r="O60"/>
  <c r="AS60"/>
  <c r="AW60"/>
  <c r="AY60"/>
  <c r="AT60"/>
  <c r="AX60"/>
  <c r="AV60"/>
  <c r="AZ60"/>
  <c r="AU60"/>
  <c r="O27"/>
  <c r="AV27"/>
  <c r="AZ27"/>
  <c r="AT27"/>
  <c r="AS27"/>
  <c r="AW27"/>
  <c r="AU27"/>
  <c r="AY27"/>
  <c r="AX27"/>
  <c r="O39"/>
  <c r="AV39"/>
  <c r="AZ39"/>
  <c r="AS39"/>
  <c r="AW39"/>
  <c r="AX39"/>
  <c r="AU39"/>
  <c r="AY39"/>
  <c r="AT39"/>
  <c r="O59"/>
  <c r="AS59"/>
  <c r="AW59"/>
  <c r="AU59"/>
  <c r="AT59"/>
  <c r="AX59"/>
  <c r="AY59"/>
  <c r="AV59"/>
  <c r="AZ59"/>
  <c r="O63"/>
  <c r="AS63"/>
  <c r="AW63"/>
  <c r="AU63"/>
  <c r="AT63"/>
  <c r="AX63"/>
  <c r="AY63"/>
  <c r="AV63"/>
  <c r="AZ63"/>
  <c r="O67"/>
  <c r="AS67"/>
  <c r="AW67"/>
  <c r="AY67"/>
  <c r="AT67"/>
  <c r="AX67"/>
  <c r="AV67"/>
  <c r="AZ67"/>
  <c r="AU67"/>
  <c r="O26"/>
  <c r="AV26"/>
  <c r="AZ26"/>
  <c r="AS26"/>
  <c r="AW26"/>
  <c r="AX26"/>
  <c r="AU26"/>
  <c r="AY26"/>
  <c r="AT26"/>
  <c r="O30"/>
  <c r="AV30"/>
  <c r="AZ30"/>
  <c r="AT30"/>
  <c r="AS30"/>
  <c r="AW30"/>
  <c r="AU30"/>
  <c r="AY30"/>
  <c r="AX30"/>
  <c r="O34"/>
  <c r="AV34"/>
  <c r="AZ34"/>
  <c r="AS34"/>
  <c r="AW34"/>
  <c r="AT34"/>
  <c r="AU34"/>
  <c r="AY34"/>
  <c r="AX34"/>
  <c r="O38"/>
  <c r="AV38"/>
  <c r="AZ38"/>
  <c r="AT38"/>
  <c r="AS38"/>
  <c r="AW38"/>
  <c r="AX38"/>
  <c r="AU38"/>
  <c r="AY38"/>
  <c r="O29"/>
  <c r="AV29"/>
  <c r="AZ29"/>
  <c r="AS29"/>
  <c r="AW29"/>
  <c r="AX29"/>
  <c r="AU29"/>
  <c r="AY29"/>
  <c r="AT29"/>
  <c r="O35"/>
  <c r="AV35"/>
  <c r="AZ35"/>
  <c r="AT35"/>
  <c r="AS35"/>
  <c r="AW35"/>
  <c r="AX35"/>
  <c r="AU35"/>
  <c r="AY35"/>
  <c r="O62"/>
  <c r="AS62"/>
  <c r="AW62"/>
  <c r="AT62"/>
  <c r="AX62"/>
  <c r="AY62"/>
  <c r="AV62"/>
  <c r="AZ62"/>
  <c r="AU62"/>
  <c r="O83"/>
  <c r="AU83"/>
  <c r="AY83"/>
  <c r="AV83"/>
  <c r="AZ83"/>
  <c r="AT83"/>
  <c r="AX83"/>
  <c r="AS83"/>
  <c r="AW83"/>
  <c r="O78"/>
  <c r="AU78"/>
  <c r="AY78"/>
  <c r="AV78"/>
  <c r="AZ78"/>
  <c r="AT78"/>
  <c r="AX78"/>
  <c r="AS78"/>
  <c r="AW78"/>
  <c r="AS44"/>
  <c r="AW44"/>
  <c r="AY44"/>
  <c r="AT44"/>
  <c r="AX44"/>
  <c r="AU44"/>
  <c r="AV44"/>
  <c r="AZ44"/>
  <c r="O84"/>
  <c r="AU84"/>
  <c r="AY84"/>
  <c r="AV84"/>
  <c r="AZ84"/>
  <c r="AT84"/>
  <c r="AX84"/>
  <c r="AW84"/>
  <c r="AS84"/>
  <c r="O88"/>
  <c r="AU88"/>
  <c r="AY88"/>
  <c r="AV88"/>
  <c r="AZ88"/>
  <c r="AT88"/>
  <c r="AX88"/>
  <c r="AW88"/>
  <c r="AS88"/>
  <c r="O56"/>
  <c r="AS56"/>
  <c r="AW56"/>
  <c r="AT56"/>
  <c r="AX56"/>
  <c r="AV56"/>
  <c r="AZ56"/>
  <c r="AU56"/>
  <c r="AY56"/>
  <c r="O64"/>
  <c r="AS64"/>
  <c r="AW64"/>
  <c r="AY64"/>
  <c r="AT64"/>
  <c r="AX64"/>
  <c r="AV64"/>
  <c r="AZ64"/>
  <c r="AU64"/>
  <c r="O33"/>
  <c r="AV33"/>
  <c r="AZ33"/>
  <c r="AT33"/>
  <c r="AS33"/>
  <c r="AW33"/>
  <c r="AU33"/>
  <c r="AY33"/>
  <c r="AX33"/>
  <c r="O57"/>
  <c r="AS57"/>
  <c r="AW57"/>
  <c r="AY57"/>
  <c r="AT57"/>
  <c r="AX57"/>
  <c r="AV57"/>
  <c r="AZ57"/>
  <c r="AU57"/>
  <c r="O61"/>
  <c r="AS61"/>
  <c r="AW61"/>
  <c r="AY61"/>
  <c r="AT61"/>
  <c r="AX61"/>
  <c r="AU61"/>
  <c r="AV61"/>
  <c r="AZ61"/>
  <c r="O65"/>
  <c r="AS65"/>
  <c r="AW65"/>
  <c r="AT65"/>
  <c r="AX65"/>
  <c r="AU65"/>
  <c r="AV65"/>
  <c r="AZ65"/>
  <c r="AY65"/>
  <c r="O28"/>
  <c r="AV28"/>
  <c r="AZ28"/>
  <c r="AX28"/>
  <c r="AS28"/>
  <c r="AW28"/>
  <c r="AT28"/>
  <c r="AU28"/>
  <c r="AY28"/>
  <c r="O32"/>
  <c r="AV32"/>
  <c r="AZ32"/>
  <c r="AS32"/>
  <c r="AW32"/>
  <c r="AX32"/>
  <c r="AU32"/>
  <c r="AY32"/>
  <c r="AT32"/>
  <c r="O36"/>
  <c r="AV36"/>
  <c r="AZ36"/>
  <c r="AX36"/>
  <c r="AS36"/>
  <c r="AW36"/>
  <c r="AU36"/>
  <c r="AY36"/>
  <c r="AT36"/>
  <c r="O31"/>
  <c r="AV31"/>
  <c r="AZ31"/>
  <c r="AX31"/>
  <c r="AS31"/>
  <c r="AW31"/>
  <c r="AT31"/>
  <c r="AU31"/>
  <c r="AY31"/>
  <c r="O37"/>
  <c r="AV37"/>
  <c r="AZ37"/>
  <c r="AS37"/>
  <c r="AW37"/>
  <c r="AT37"/>
  <c r="AU37"/>
  <c r="AY37"/>
  <c r="AX37"/>
  <c r="O138"/>
  <c r="O46"/>
  <c r="AS46"/>
  <c r="AW46"/>
  <c r="AU46"/>
  <c r="AT46"/>
  <c r="AX46"/>
  <c r="AV46"/>
  <c r="AZ46"/>
  <c r="AY46"/>
  <c r="O87"/>
  <c r="AU87"/>
  <c r="AY87"/>
  <c r="AV87"/>
  <c r="AZ87"/>
  <c r="AT87"/>
  <c r="AX87"/>
  <c r="AS87"/>
  <c r="AW87"/>
  <c r="O58"/>
  <c r="AS58"/>
  <c r="AW58"/>
  <c r="AT58"/>
  <c r="AX58"/>
  <c r="AU58"/>
  <c r="AV58"/>
  <c r="AZ58"/>
  <c r="AY58"/>
  <c r="O89"/>
  <c r="AU89"/>
  <c r="AY89"/>
  <c r="AV89"/>
  <c r="AZ89"/>
  <c r="AT89"/>
  <c r="AX89"/>
  <c r="AS89"/>
  <c r="AW89"/>
  <c r="AS48"/>
  <c r="AY48"/>
  <c r="AZ48"/>
  <c r="AW48"/>
  <c r="AV48"/>
  <c r="AX48"/>
  <c r="AU48"/>
  <c r="AT48"/>
  <c r="O132"/>
  <c r="S40"/>
  <c r="U41"/>
  <c r="AM40"/>
  <c r="AK40"/>
  <c r="AI40"/>
  <c r="AG40"/>
  <c r="AS41" l="1"/>
  <c r="AS40" s="1"/>
  <c r="AW41"/>
  <c r="AW40" s="1"/>
  <c r="AY41"/>
  <c r="AY40" s="1"/>
  <c r="AT41"/>
  <c r="AT40" s="1"/>
  <c r="AX41"/>
  <c r="AX40" s="1"/>
  <c r="AU41"/>
  <c r="AU40" s="1"/>
  <c r="AV41"/>
  <c r="AV40" s="1"/>
  <c r="AZ41"/>
  <c r="AZ40" s="1"/>
  <c r="S10"/>
  <c r="O41"/>
  <c r="O40" s="1"/>
  <c r="U40"/>
  <c r="U12"/>
  <c r="BA40" l="1"/>
  <c r="O19"/>
  <c r="AV18"/>
  <c r="AZ18"/>
  <c r="AT18"/>
  <c r="AS18"/>
  <c r="AW18"/>
  <c r="AU18"/>
  <c r="AY18"/>
  <c r="AX18"/>
  <c r="O12"/>
  <c r="AV12"/>
  <c r="AZ12"/>
  <c r="AT12"/>
  <c r="AS12"/>
  <c r="AW12"/>
  <c r="AX12"/>
  <c r="AU12"/>
  <c r="AY12"/>
  <c r="O20"/>
  <c r="AV19"/>
  <c r="AZ19"/>
  <c r="AX19"/>
  <c r="AS19"/>
  <c r="AW19"/>
  <c r="AT19"/>
  <c r="AU19"/>
  <c r="AY19"/>
  <c r="U11"/>
  <c r="O268"/>
  <c r="U106"/>
  <c r="O106" s="1"/>
  <c r="U80"/>
  <c r="AD68"/>
  <c r="AC68"/>
  <c r="AB68"/>
  <c r="Y68"/>
  <c r="Y258" s="1"/>
  <c r="AM11"/>
  <c r="AK11"/>
  <c r="AI11"/>
  <c r="AG11"/>
  <c r="AE11"/>
  <c r="O11" l="1"/>
  <c r="O10" s="1"/>
  <c r="AC258"/>
  <c r="AC259" s="1"/>
  <c r="AW11"/>
  <c r="AW10" s="1"/>
  <c r="AV11"/>
  <c r="AV10" s="1"/>
  <c r="AY11"/>
  <c r="AY10" s="1"/>
  <c r="AS11"/>
  <c r="AU11"/>
  <c r="AU10" s="1"/>
  <c r="AT11"/>
  <c r="AT10" s="1"/>
  <c r="AX11"/>
  <c r="AX10" s="1"/>
  <c r="AZ11"/>
  <c r="AZ10" s="1"/>
  <c r="AI10"/>
  <c r="AI258" s="1"/>
  <c r="AI259" s="1"/>
  <c r="AI267" s="1"/>
  <c r="AU106"/>
  <c r="AU90" s="1"/>
  <c r="AY106"/>
  <c r="AY90" s="1"/>
  <c r="AV106"/>
  <c r="AV90" s="1"/>
  <c r="AZ106"/>
  <c r="AZ90" s="1"/>
  <c r="AT106"/>
  <c r="AT90" s="1"/>
  <c r="AX106"/>
  <c r="AX90" s="1"/>
  <c r="AS106"/>
  <c r="AS90" s="1"/>
  <c r="AW106"/>
  <c r="AW90" s="1"/>
  <c r="AK10"/>
  <c r="AK258" s="1"/>
  <c r="AK259" s="1"/>
  <c r="AK267" s="1"/>
  <c r="U10"/>
  <c r="AM10"/>
  <c r="AM258" s="1"/>
  <c r="AM259" s="1"/>
  <c r="AM267" s="1"/>
  <c r="AE10"/>
  <c r="AE258" s="1"/>
  <c r="AE259" s="1"/>
  <c r="AE267" s="1"/>
  <c r="AG10"/>
  <c r="AG258" s="1"/>
  <c r="AG259" s="1"/>
  <c r="AG267" s="1"/>
  <c r="AU80"/>
  <c r="AU79" s="1"/>
  <c r="AY80"/>
  <c r="AY79" s="1"/>
  <c r="AV80"/>
  <c r="AV79" s="1"/>
  <c r="AZ80"/>
  <c r="AZ79" s="1"/>
  <c r="AT80"/>
  <c r="AT79" s="1"/>
  <c r="AX80"/>
  <c r="AX79" s="1"/>
  <c r="AW80"/>
  <c r="AW79" s="1"/>
  <c r="AS80"/>
  <c r="AS79" s="1"/>
  <c r="U90"/>
  <c r="S79"/>
  <c r="O80"/>
  <c r="O79" s="1"/>
  <c r="W11"/>
  <c r="S90"/>
  <c r="U79"/>
  <c r="W80"/>
  <c r="W79" s="1"/>
  <c r="W106"/>
  <c r="W90" s="1"/>
  <c r="BA11" l="1"/>
  <c r="AS10"/>
  <c r="BA10" s="1"/>
  <c r="BA79"/>
  <c r="BA90"/>
  <c r="O90"/>
  <c r="AD11"/>
  <c r="AB91"/>
  <c r="AC91"/>
  <c r="AD91"/>
  <c r="U92"/>
  <c r="AP92" s="1"/>
  <c r="U93"/>
  <c r="AP93" s="1"/>
  <c r="U94"/>
  <c r="AP94" s="1"/>
  <c r="U95"/>
  <c r="AP95" s="1"/>
  <c r="U96"/>
  <c r="AP96" s="1"/>
  <c r="U97"/>
  <c r="AP97" s="1"/>
  <c r="U98"/>
  <c r="AP98" s="1"/>
  <c r="U99"/>
  <c r="AP99" s="1"/>
  <c r="U100"/>
  <c r="AP100" s="1"/>
  <c r="U101"/>
  <c r="AP101" s="1"/>
  <c r="U102"/>
  <c r="AP102" s="1"/>
  <c r="U103"/>
  <c r="AP103" s="1"/>
  <c r="U104"/>
  <c r="AP104" s="1"/>
  <c r="U105"/>
  <c r="AP105" s="1"/>
  <c r="U126"/>
  <c r="U125" s="1"/>
  <c r="U124" s="1"/>
  <c r="AP124" s="1"/>
  <c r="U69"/>
  <c r="AI266" s="1"/>
  <c r="O126" l="1"/>
  <c r="AC266" s="1"/>
  <c r="AV126"/>
  <c r="AV125" s="1"/>
  <c r="AV124" s="1"/>
  <c r="AT126"/>
  <c r="AT125" s="1"/>
  <c r="AT124" s="1"/>
  <c r="AY126"/>
  <c r="AY125" s="1"/>
  <c r="AY124" s="1"/>
  <c r="AU126"/>
  <c r="AU125" s="1"/>
  <c r="AZ126"/>
  <c r="AZ125" s="1"/>
  <c r="AZ124" s="1"/>
  <c r="AS126"/>
  <c r="AS125" s="1"/>
  <c r="AS124" s="1"/>
  <c r="AX126"/>
  <c r="AX125" s="1"/>
  <c r="AX124" s="1"/>
  <c r="AW126"/>
  <c r="AW125" s="1"/>
  <c r="AW124" s="1"/>
  <c r="O69"/>
  <c r="AW69"/>
  <c r="AW68" s="1"/>
  <c r="AX69"/>
  <c r="AX68" s="1"/>
  <c r="AY69"/>
  <c r="AY68" s="1"/>
  <c r="AS69"/>
  <c r="AS68" s="1"/>
  <c r="AT69"/>
  <c r="AT68" s="1"/>
  <c r="AU69"/>
  <c r="AU68" s="1"/>
  <c r="AV69"/>
  <c r="AV68" s="1"/>
  <c r="AZ69"/>
  <c r="AZ68" s="1"/>
  <c r="W126"/>
  <c r="W125" s="1"/>
  <c r="W124" s="1"/>
  <c r="W40"/>
  <c r="W10" s="1"/>
  <c r="S92"/>
  <c r="S99"/>
  <c r="U91"/>
  <c r="AP91" s="1"/>
  <c r="AD10"/>
  <c r="AD258" s="1"/>
  <c r="S102"/>
  <c r="S95"/>
  <c r="S103"/>
  <c r="S96"/>
  <c r="S98"/>
  <c r="S94"/>
  <c r="S93"/>
  <c r="S97"/>
  <c r="S101"/>
  <c r="S104"/>
  <c r="S100"/>
  <c r="W69"/>
  <c r="W68" s="1"/>
  <c r="U68"/>
  <c r="U258" s="1"/>
  <c r="S105"/>
  <c r="AB258"/>
  <c r="AJ266" l="1"/>
  <c r="AL266"/>
  <c r="O68"/>
  <c r="AD266"/>
  <c r="AK266"/>
  <c r="W258"/>
  <c r="AB267"/>
  <c r="AB259"/>
  <c r="AD267"/>
  <c r="AD259"/>
  <c r="AW258"/>
  <c r="AS258"/>
  <c r="AX258"/>
  <c r="AZ258"/>
  <c r="AY258"/>
  <c r="AV258"/>
  <c r="BA125"/>
  <c r="AU124"/>
  <c r="AU258" s="1"/>
  <c r="AT258"/>
  <c r="O104"/>
  <c r="AU104"/>
  <c r="AY104"/>
  <c r="AV104"/>
  <c r="AZ104"/>
  <c r="AT104"/>
  <c r="AX104"/>
  <c r="AS104"/>
  <c r="AW104"/>
  <c r="O99"/>
  <c r="AU99"/>
  <c r="AY99"/>
  <c r="AV99"/>
  <c r="AZ99"/>
  <c r="AT99"/>
  <c r="AX99"/>
  <c r="AW99"/>
  <c r="AS99"/>
  <c r="O100"/>
  <c r="AU100"/>
  <c r="AY100"/>
  <c r="AV100"/>
  <c r="AZ100"/>
  <c r="AT100"/>
  <c r="AX100"/>
  <c r="AS100"/>
  <c r="AW100"/>
  <c r="O93"/>
  <c r="AU93"/>
  <c r="AY93"/>
  <c r="AV93"/>
  <c r="AZ93"/>
  <c r="AT93"/>
  <c r="AX93"/>
  <c r="AW93"/>
  <c r="AS93"/>
  <c r="O103"/>
  <c r="AU103"/>
  <c r="AY103"/>
  <c r="AV103"/>
  <c r="AZ103"/>
  <c r="AT103"/>
  <c r="AX103"/>
  <c r="AW103"/>
  <c r="AS103"/>
  <c r="O94"/>
  <c r="AU94"/>
  <c r="AY94"/>
  <c r="AV94"/>
  <c r="AZ94"/>
  <c r="AT94"/>
  <c r="AX94"/>
  <c r="AS94"/>
  <c r="AW94"/>
  <c r="O101"/>
  <c r="AU101"/>
  <c r="AY101"/>
  <c r="AV101"/>
  <c r="AZ101"/>
  <c r="AT101"/>
  <c r="AX101"/>
  <c r="AW101"/>
  <c r="AS101"/>
  <c r="O98"/>
  <c r="AU98"/>
  <c r="AY98"/>
  <c r="AV98"/>
  <c r="AZ98"/>
  <c r="AT98"/>
  <c r="AX98"/>
  <c r="AS98"/>
  <c r="AW98"/>
  <c r="O102"/>
  <c r="AU102"/>
  <c r="AY102"/>
  <c r="AV102"/>
  <c r="AZ102"/>
  <c r="AT102"/>
  <c r="AX102"/>
  <c r="AS102"/>
  <c r="AW102"/>
  <c r="O92"/>
  <c r="AU92"/>
  <c r="AY92"/>
  <c r="AV92"/>
  <c r="AZ92"/>
  <c r="AT92"/>
  <c r="AX92"/>
  <c r="AS92"/>
  <c r="AW92"/>
  <c r="O95"/>
  <c r="AU95"/>
  <c r="AY95"/>
  <c r="AV95"/>
  <c r="AZ95"/>
  <c r="AT95"/>
  <c r="AX95"/>
  <c r="AW95"/>
  <c r="AS95"/>
  <c r="O105"/>
  <c r="AU105"/>
  <c r="AY105"/>
  <c r="AV105"/>
  <c r="AZ105"/>
  <c r="AT105"/>
  <c r="AX105"/>
  <c r="AW105"/>
  <c r="AS105"/>
  <c r="O97"/>
  <c r="AU97"/>
  <c r="AY97"/>
  <c r="AV97"/>
  <c r="AZ97"/>
  <c r="AT97"/>
  <c r="AX97"/>
  <c r="AW97"/>
  <c r="AS97"/>
  <c r="O96"/>
  <c r="AU96"/>
  <c r="AY96"/>
  <c r="AV96"/>
  <c r="AZ96"/>
  <c r="AT96"/>
  <c r="AX96"/>
  <c r="AS96"/>
  <c r="AW96"/>
  <c r="S91"/>
  <c r="S68"/>
  <c r="AC267"/>
  <c r="O125"/>
  <c r="O124" s="1"/>
  <c r="O258" s="1"/>
  <c r="S258" l="1"/>
  <c r="S259" s="1"/>
  <c r="BA124"/>
  <c r="O91"/>
  <c r="AU91"/>
  <c r="AY91"/>
  <c r="AV91"/>
  <c r="AZ91"/>
  <c r="AT91"/>
  <c r="AX91"/>
  <c r="AW91"/>
  <c r="AS91"/>
  <c r="U259"/>
  <c r="O259" l="1"/>
  <c r="C259" s="1"/>
  <c r="I258" l="1"/>
  <c r="Y259"/>
  <c r="W259"/>
</calcChain>
</file>

<file path=xl/sharedStrings.xml><?xml version="1.0" encoding="utf-8"?>
<sst xmlns="http://schemas.openxmlformats.org/spreadsheetml/2006/main" count="531" uniqueCount="403">
  <si>
    <t>Индекс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</si>
  <si>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</si>
  <si>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</si>
  <si>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</si>
  <si>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</si>
  <si>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</si>
  <si>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</si>
  <si>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</si>
  <si>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</si>
  <si>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ОД.00</t>
  </si>
  <si>
    <t>Общеобразовательные дисциплины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</si>
  <si>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</si>
  <si>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</si>
  <si>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</si>
  <si>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</si>
  <si>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</si>
  <si>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</si>
  <si>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</si>
  <si>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</si>
  <si>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</si>
  <si>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</si>
  <si>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</si>
  <si>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</si>
  <si>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</si>
  <si>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</si>
  <si>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</si>
  <si>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Профессиональный цикл</t>
  </si>
  <si>
    <t>ОП.00</t>
  </si>
  <si>
    <t xml:space="preserve"> нед.</t>
  </si>
  <si>
    <t>Общеобразовательный цикл</t>
  </si>
  <si>
    <t>УП.06</t>
  </si>
  <si>
    <t>ПП.06</t>
  </si>
  <si>
    <t>Дисциплин и МДК</t>
  </si>
  <si>
    <t>Учебной практики</t>
  </si>
  <si>
    <t>IV курс</t>
  </si>
  <si>
    <t>5 сем.</t>
  </si>
  <si>
    <t>6 сем.</t>
  </si>
  <si>
    <t>7 сем.</t>
  </si>
  <si>
    <t>8 сем.</t>
  </si>
  <si>
    <t>ОГСЭ.00</t>
  </si>
  <si>
    <t>Общий гуманитарный и социально-экономический цикл</t>
  </si>
  <si>
    <t>ЕН.00</t>
  </si>
  <si>
    <t>Математический и общий естественнонаучный цикл</t>
  </si>
  <si>
    <t>Факультативные дисциплины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</si>
  <si>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</si>
  <si>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</si>
  <si>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</si>
  <si>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</si>
  <si>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</si>
  <si>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</si>
  <si>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</si>
  <si>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</si>
  <si>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</si>
  <si>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</si>
  <si>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</si>
  <si>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</si>
  <si>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</si>
  <si>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</si>
  <si>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1 сем.</t>
  </si>
  <si>
    <t>ОГСЭ.05</t>
  </si>
  <si>
    <t>ОГСЭ.06</t>
  </si>
  <si>
    <t>ОГСЭ.07</t>
  </si>
  <si>
    <t>ОГСЭ.08</t>
  </si>
  <si>
    <t>ОГСЭ.09</t>
  </si>
  <si>
    <t>ОГСЭ.10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</si>
  <si>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</si>
  <si>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</si>
  <si>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</si>
  <si>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</si>
  <si>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</si>
  <si>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</si>
  <si>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</si>
  <si>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</si>
  <si>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ОП.12</t>
  </si>
  <si>
    <t>ОП.13</t>
  </si>
  <si>
    <t>ОП.14</t>
  </si>
  <si>
    <t>ОП.15</t>
  </si>
  <si>
    <t>ОП.16</t>
  </si>
  <si>
    <t>ОП.17</t>
  </si>
  <si>
    <t>ОП.18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</si>
  <si>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</si>
  <si>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</si>
  <si>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</si>
  <si>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</si>
  <si>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</si>
  <si>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</si>
  <si>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</si>
  <si>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</si>
  <si>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</si>
  <si>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</si>
  <si>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</si>
  <si>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</si>
  <si>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</si>
  <si>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</si>
  <si>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</si>
  <si>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</si>
  <si>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</si>
  <si>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</si>
  <si>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</si>
  <si>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</si>
  <si>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</si>
  <si>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</si>
  <si>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</si>
  <si>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</si>
  <si>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УП.04</t>
  </si>
  <si>
    <t>ПП.04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</si>
  <si>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</si>
  <si>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</si>
  <si>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</si>
  <si>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</si>
  <si>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</si>
  <si>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</si>
  <si>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</si>
  <si>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</si>
  <si>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</si>
  <si>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</si>
  <si>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</si>
  <si>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</si>
  <si>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</si>
  <si>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</si>
  <si>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</si>
  <si>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</si>
  <si>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</si>
  <si>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</si>
  <si>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</si>
  <si>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</si>
  <si>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</si>
  <si>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</si>
  <si>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</si>
  <si>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</si>
  <si>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</si>
  <si>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</si>
  <si>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</si>
  <si>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</si>
  <si>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</si>
  <si>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</si>
  <si>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</si>
  <si>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</si>
  <si>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</si>
  <si>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</si>
  <si>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</si>
  <si>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</si>
  <si>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</si>
  <si>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</si>
  <si>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</si>
  <si>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</si>
  <si>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</si>
  <si>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</si>
  <si>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</si>
  <si>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</si>
  <si>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</si>
  <si>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</si>
  <si>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</si>
  <si>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</si>
  <si>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</si>
  <si>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</si>
  <si>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</si>
  <si>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</si>
  <si>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</si>
  <si>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</si>
  <si>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</si>
  <si>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</si>
  <si>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</si>
  <si>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</si>
  <si>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</si>
  <si>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</si>
  <si>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</si>
  <si>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</si>
  <si>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</si>
  <si>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</si>
  <si>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</si>
  <si>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</si>
  <si>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</si>
  <si>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</si>
  <si>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</si>
  <si>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</si>
  <si>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</si>
  <si>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</si>
  <si>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</si>
  <si>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</si>
  <si>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</si>
  <si>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</si>
  <si>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</si>
  <si>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</si>
  <si>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</si>
  <si>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</si>
  <si>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Иностранный язык</t>
  </si>
  <si>
    <t>Математика</t>
  </si>
  <si>
    <t>Физика</t>
  </si>
  <si>
    <t>Физическая культура</t>
  </si>
  <si>
    <t>Основы философии</t>
  </si>
  <si>
    <t>История</t>
  </si>
  <si>
    <t>Безопасность жизнедеятельности</t>
  </si>
  <si>
    <t>СУММА:</t>
  </si>
  <si>
    <t>Операционные системы и среды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</si>
  <si>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</si>
  <si>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</si>
  <si>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</si>
  <si>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</si>
  <si>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</si>
  <si>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</si>
  <si>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</si>
  <si>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</si>
  <si>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</si>
  <si>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</si>
  <si>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</si>
  <si>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</si>
  <si>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</si>
  <si>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</si>
  <si>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</si>
  <si>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</si>
  <si>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</si>
  <si>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</si>
  <si>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</si>
  <si>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</si>
  <si>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</si>
  <si>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</si>
  <si>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</si>
  <si>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</si>
  <si>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</si>
  <si>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</si>
  <si>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</si>
  <si>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</si>
  <si>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</si>
  <si>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</si>
  <si>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</si>
  <si>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</si>
  <si>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</si>
  <si>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</si>
  <si>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</si>
  <si>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</si>
  <si>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</si>
  <si>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</si>
  <si>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</si>
  <si>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</si>
  <si>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</si>
  <si>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</si>
  <si>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</si>
  <si>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</si>
  <si>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</si>
  <si>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</si>
  <si>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</si>
  <si>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</si>
  <si>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</si>
  <si>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</si>
  <si>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</si>
  <si>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</si>
  <si>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</si>
  <si>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</si>
  <si>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</si>
  <si>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</si>
  <si>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каникулы</t>
  </si>
  <si>
    <t>промежуточная аттестация</t>
  </si>
  <si>
    <t>Производственная практика</t>
  </si>
  <si>
    <t>Учебная практика</t>
  </si>
  <si>
    <t>Зачёты</t>
  </si>
  <si>
    <t>Дифференцированные зачеты</t>
  </si>
  <si>
    <t>Экзамены</t>
  </si>
  <si>
    <t>Общепрофессиональный цикл</t>
  </si>
  <si>
    <t>Диф. зачеты без ФК</t>
  </si>
  <si>
    <t>Зачёты без ФК</t>
  </si>
  <si>
    <t>Произв. практики</t>
  </si>
  <si>
    <t>ФГОС</t>
  </si>
  <si>
    <t>Эффективное поведение на рынке труда</t>
  </si>
  <si>
    <t>ошибка в ФГОС</t>
  </si>
  <si>
    <t xml:space="preserve">Информатика </t>
  </si>
  <si>
    <t>*2</t>
  </si>
  <si>
    <t xml:space="preserve">Правовое обеспечение профессиональной деятельности </t>
  </si>
  <si>
    <t>Теория вероятностей и математическая статистика</t>
  </si>
  <si>
    <t>Русский язык</t>
  </si>
  <si>
    <t>Литература</t>
  </si>
  <si>
    <t>ИП</t>
  </si>
  <si>
    <t>ОГСЭ.01.</t>
  </si>
  <si>
    <t>ОГСЭ.02.</t>
  </si>
  <si>
    <t>ОГСЭ.03.</t>
  </si>
  <si>
    <t>ОГСЭ.04.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</si>
  <si>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</si>
  <si>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</si>
  <si>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</si>
  <si>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</si>
  <si>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</si>
  <si>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</si>
  <si>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</si>
  <si>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</si>
  <si>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</si>
  <si>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</si>
  <si>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</si>
  <si>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</si>
  <si>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</si>
  <si>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ГИА</t>
  </si>
  <si>
    <t>Государственная итоговая аттестация</t>
  </si>
  <si>
    <t>неделя отсутствует</t>
  </si>
  <si>
    <t>Экзамен (квалификационный)</t>
  </si>
  <si>
    <t>1. Календарный учебный график</t>
  </si>
  <si>
    <t>практическая подготовка при проведении учебной практики (концентрированная)</t>
  </si>
  <si>
    <t xml:space="preserve">государственная итоговая аттестация  (защита ВКР) </t>
  </si>
  <si>
    <t>практическая подготовка при проведении производственной практики (по профилю специальности) (концентрированная)</t>
  </si>
  <si>
    <t>практическая подготовка при проведении производственной практики (преддипломная)</t>
  </si>
  <si>
    <t>подготовка выпускной квалификационной работы (ВКР)</t>
  </si>
  <si>
    <t>Наименование циклов, разделов, учебных предметов, дисциплин, профессиональных модулей, междисциплинарных курсов, практик</t>
  </si>
  <si>
    <t xml:space="preserve">Объём работы обучающихся во взаимодействии с преподавателем </t>
  </si>
  <si>
    <t xml:space="preserve">Самостоятельная   работа </t>
  </si>
  <si>
    <t xml:space="preserve">Общий объём образовательной программы </t>
  </si>
  <si>
    <t>Экзамены по учебным предметам, дисциплинам, МДК</t>
  </si>
  <si>
    <t>Экзамены (квалификационные)</t>
  </si>
  <si>
    <t>Консультации</t>
  </si>
  <si>
    <t>Психология общения</t>
  </si>
  <si>
    <t>Физическая культура / Адаптивная физическая культура</t>
  </si>
  <si>
    <t xml:space="preserve">Иностранный язык в профессиональной деятельности </t>
  </si>
  <si>
    <t>Элементы высшей математики</t>
  </si>
  <si>
    <t>Дискретная математика с элементами математической логики</t>
  </si>
  <si>
    <t>Архитектура аппаратных средств</t>
  </si>
  <si>
    <t xml:space="preserve">Информационные технологии / Адаптивные информационные технологии </t>
  </si>
  <si>
    <t>Основы алгоритмизации и программирования</t>
  </si>
  <si>
    <t>Экономика отрасли</t>
  </si>
  <si>
    <t>Основы проектирования баз данных</t>
  </si>
  <si>
    <t>Стандартизация, сертификация и техническое документоведение</t>
  </si>
  <si>
    <t>Менеджмент в профессиональной деятельности</t>
  </si>
  <si>
    <t>Проектирование и разработка информационных систем</t>
  </si>
  <si>
    <t>Проектирование и дизайн информационных систем</t>
  </si>
  <si>
    <t>Разработка кода информационных систем</t>
  </si>
  <si>
    <t>Тестирование информационных систем</t>
  </si>
  <si>
    <t>ПМ.08</t>
  </si>
  <si>
    <t>Разработка дизайна веб-приложений</t>
  </si>
  <si>
    <t>МДК.05.01.</t>
  </si>
  <si>
    <t>МДК.05.02.</t>
  </si>
  <si>
    <t>МДК.05.03.</t>
  </si>
  <si>
    <t>Проектирование и разработка интерфейсов пользователя</t>
  </si>
  <si>
    <t>Графический дизайн и мультимедиа</t>
  </si>
  <si>
    <t>МДК.08.01.</t>
  </si>
  <si>
    <t>МДК.08.02.</t>
  </si>
  <si>
    <t>УП.08</t>
  </si>
  <si>
    <t>ПП.08</t>
  </si>
  <si>
    <t>ПМ.09</t>
  </si>
  <si>
    <t>Проектирование, разработка и оптимизация веб-приложений</t>
  </si>
  <si>
    <t>МДК.09.01.</t>
  </si>
  <si>
    <t>МДК.09.02</t>
  </si>
  <si>
    <t>МДК.09.03</t>
  </si>
  <si>
    <t>УП.09</t>
  </si>
  <si>
    <t>ПП.09</t>
  </si>
  <si>
    <t>Проектирование и разработка веб-приложений</t>
  </si>
  <si>
    <t>Численные методы</t>
  </si>
  <si>
    <t>Обеспечение безопасности веб-приложений</t>
  </si>
  <si>
    <t>Оптимизация веб-приложений</t>
  </si>
  <si>
    <t>ИТОГО аудиторная нагрузка на студента в неделю (вместе с практикой)</t>
  </si>
  <si>
    <t>Реко-менда-ция ПООП</t>
  </si>
  <si>
    <t>Объём образовательной программы в академических часах</t>
  </si>
  <si>
    <t>Объём образовательной программы по ФГОС СПО в академических часах</t>
  </si>
  <si>
    <t>каждый экзамен в 4,5,6,8 семестрах равен 18 часам, в 7 семестре - 36 часам</t>
  </si>
  <si>
    <t>нед.</t>
  </si>
  <si>
    <t>Экологические основы природопользования</t>
  </si>
  <si>
    <t>*8</t>
  </si>
  <si>
    <t>Основы финансовой грамотности и предпринимательской деятельности</t>
  </si>
  <si>
    <t>Антикоррупционная культура</t>
  </si>
  <si>
    <t>Объём самостоятельной работы в академических часах</t>
  </si>
  <si>
    <t>Основы маркетинга</t>
  </si>
  <si>
    <t>Компьютерные сети</t>
  </si>
  <si>
    <t>Объём консультаций в академических часах</t>
  </si>
  <si>
    <t>Объём консультаций в академических часах для выполнения курсового проектирования</t>
  </si>
  <si>
    <t>*6</t>
  </si>
  <si>
    <t>Другие формы контроля</t>
  </si>
  <si>
    <t>География</t>
  </si>
  <si>
    <t>Химия</t>
  </si>
  <si>
    <t>Биология</t>
  </si>
  <si>
    <t>Обществознание</t>
  </si>
  <si>
    <t>Формы промежуточной аттестации</t>
  </si>
  <si>
    <t>Основы шахмат</t>
  </si>
  <si>
    <t>Информационные системы и программирование (приём 2024- выпуск 2028 г.)   ФГОС по ТОП-50</t>
  </si>
  <si>
    <t>ОУП</t>
  </si>
  <si>
    <t>Общие учебные предметы</t>
  </si>
  <si>
    <t>Иные формы (аттестационная контрольная работа, отчёт по практике)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</si>
  <si>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</si>
  <si>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</si>
  <si>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</si>
  <si>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</si>
  <si>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</si>
  <si>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</si>
  <si>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</si>
  <si>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</si>
  <si>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</si>
  <si>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</si>
  <si>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Основы безопасности и защиты Родины</t>
  </si>
  <si>
    <t>Общие учебные предметы (углублённые)</t>
  </si>
  <si>
    <t>ОУПу</t>
  </si>
  <si>
    <t>ОУПу.01</t>
  </si>
  <si>
    <t>ОУПу.02</t>
  </si>
  <si>
    <t>ОУПу.03</t>
  </si>
  <si>
    <t>Дополнительные учебные предметы, курсы (по выбору)</t>
  </si>
  <si>
    <t>ДУП</t>
  </si>
  <si>
    <t>ДУП. 01</t>
  </si>
  <si>
    <t>ДУП. 02</t>
  </si>
  <si>
    <t>Россия - моя история</t>
  </si>
  <si>
    <t>ДУП. 03</t>
  </si>
  <si>
    <t>Основы научного познания и саморазвития</t>
  </si>
  <si>
    <t>*1</t>
  </si>
  <si>
    <t>Индивидуальный проект (предметом не является)</t>
  </si>
  <si>
    <t>Общий объём образовательной программы</t>
  </si>
  <si>
    <t>уроки</t>
  </si>
  <si>
    <t>в том числе в форме практической подготовки</t>
  </si>
  <si>
    <t>Информационные системы и программирование (приём 2024-выпуск 2028) ФГОС ТОП-50</t>
  </si>
  <si>
    <t>профориентированное содержание / курсовое проектирование</t>
  </si>
  <si>
    <t>практических занятий</t>
  </si>
  <si>
    <t>лабораторных занятий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</si>
</sst>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sz val="8"/>
      <color rgb="FF92D050"/>
      <name val="Arial"/>
      <family val="2"/>
      <charset val="204"/>
    </font>
    <font>
      <b/>
      <sz val="8"/>
      <name val="Arial Cyr"/>
      <charset val="204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7"/>
      <name val="Arial"/>
      <family val="2"/>
      <charset val="204"/>
    </font>
    <font>
      <i/>
      <sz val="8"/>
      <name val="Arial"/>
      <family val="2"/>
      <charset val="204"/>
    </font>
    <font>
      <b/>
      <sz val="7"/>
      <name val="Arial"/>
      <family val="2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7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0" fontId="4" fillId="6" borderId="0" xfId="0" applyFont="1" applyFill="1"/>
    <xf numFmtId="0" fontId="4" fillId="5" borderId="0" xfId="0" applyFont="1" applyFill="1"/>
    <xf numFmtId="0" fontId="4" fillId="0" borderId="0" xfId="0" applyFont="1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1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/>
    </xf>
    <xf numFmtId="49" fontId="0" fillId="0" borderId="8" xfId="0" applyNumberFormat="1" applyBorder="1" applyAlignment="1">
      <alignment textRotation="90"/>
    </xf>
    <xf numFmtId="0" fontId="0" fillId="0" borderId="9" xfId="0" applyBorder="1" applyAlignment="1">
      <alignment horizontal="center"/>
    </xf>
    <xf numFmtId="1" fontId="10" fillId="0" borderId="8" xfId="0" applyNumberFormat="1" applyFont="1" applyBorder="1" applyAlignment="1"/>
    <xf numFmtId="0" fontId="0" fillId="3" borderId="8" xfId="0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1" fillId="3" borderId="8" xfId="0" applyFont="1" applyFill="1" applyBorder="1" applyAlignment="1"/>
    <xf numFmtId="0" fontId="12" fillId="3" borderId="8" xfId="0" applyFont="1" applyFill="1" applyBorder="1" applyAlignment="1"/>
    <xf numFmtId="0" fontId="0" fillId="0" borderId="8" xfId="0" applyBorder="1"/>
    <xf numFmtId="0" fontId="11" fillId="3" borderId="8" xfId="0" applyNumberFormat="1" applyFont="1" applyFill="1" applyBorder="1" applyAlignment="1"/>
    <xf numFmtId="0" fontId="13" fillId="3" borderId="8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/>
    <xf numFmtId="0" fontId="19" fillId="0" borderId="8" xfId="0" applyFont="1" applyBorder="1" applyAlignment="1">
      <alignment horizontal="center" vertical="center"/>
    </xf>
    <xf numFmtId="0" fontId="0" fillId="0" borderId="0" xfId="0" applyBorder="1" applyAlignment="1">
      <alignment textRotation="90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9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1" fontId="4" fillId="0" borderId="2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textRotation="90"/>
    </xf>
    <xf numFmtId="0" fontId="0" fillId="0" borderId="8" xfId="0" applyNumberFormat="1" applyBorder="1"/>
    <xf numFmtId="0" fontId="0" fillId="0" borderId="8" xfId="0" applyNumberFormat="1" applyFill="1" applyBorder="1"/>
    <xf numFmtId="1" fontId="3" fillId="10" borderId="9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/>
    </xf>
    <xf numFmtId="0" fontId="1" fillId="10" borderId="0" xfId="0" applyFont="1" applyFill="1"/>
    <xf numFmtId="0" fontId="3" fillId="10" borderId="8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vertical="center"/>
    </xf>
    <xf numFmtId="1" fontId="3" fillId="10" borderId="8" xfId="0" applyNumberFormat="1" applyFont="1" applyFill="1" applyBorder="1" applyAlignment="1">
      <alignment horizontal="center" vertical="center"/>
    </xf>
    <xf numFmtId="0" fontId="4" fillId="10" borderId="0" xfId="0" applyFont="1" applyFill="1"/>
    <xf numFmtId="0" fontId="4" fillId="1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3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17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top" wrapText="1"/>
    </xf>
    <xf numFmtId="0" fontId="1" fillId="11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 wrapText="1"/>
    </xf>
    <xf numFmtId="1" fontId="4" fillId="12" borderId="8" xfId="0" applyNumberFormat="1" applyFont="1" applyFill="1" applyBorder="1" applyAlignment="1">
      <alignment horizontal="center" vertical="center"/>
    </xf>
    <xf numFmtId="0" fontId="4" fillId="12" borderId="0" xfId="0" applyFont="1" applyFill="1" applyBorder="1"/>
    <xf numFmtId="0" fontId="4" fillId="12" borderId="0" xfId="0" applyFont="1" applyFill="1"/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9" xfId="0" applyNumberFormat="1" applyFont="1" applyFill="1" applyBorder="1" applyAlignment="1">
      <alignment horizontal="center" vertical="center"/>
    </xf>
    <xf numFmtId="1" fontId="4" fillId="13" borderId="8" xfId="0" applyNumberFormat="1" applyFont="1" applyFill="1" applyBorder="1" applyAlignment="1" applyProtection="1">
      <alignment horizontal="center" vertical="center" wrapText="1"/>
      <protection hidden="1"/>
    </xf>
    <xf numFmtId="1" fontId="4" fillId="13" borderId="8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4" fillId="10" borderId="0" xfId="0" applyFont="1" applyFill="1" applyBorder="1"/>
    <xf numFmtId="0" fontId="4" fillId="0" borderId="8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top" wrapText="1"/>
    </xf>
    <xf numFmtId="1" fontId="25" fillId="0" borderId="8" xfId="0" applyNumberFormat="1" applyFont="1" applyFill="1" applyBorder="1" applyAlignment="1">
      <alignment horizontal="center" vertical="center"/>
    </xf>
    <xf numFmtId="0" fontId="4" fillId="14" borderId="21" xfId="0" applyFont="1" applyFill="1" applyBorder="1" applyAlignment="1">
      <alignment horizontal="center" vertical="top" wrapText="1"/>
    </xf>
    <xf numFmtId="0" fontId="26" fillId="3" borderId="8" xfId="0" applyFont="1" applyFill="1" applyBorder="1" applyAlignment="1">
      <alignment horizontal="center" vertical="center"/>
    </xf>
    <xf numFmtId="0" fontId="4" fillId="16" borderId="21" xfId="0" applyFont="1" applyFill="1" applyBorder="1" applyAlignment="1">
      <alignment horizontal="center" vertical="top" wrapText="1"/>
    </xf>
    <xf numFmtId="0" fontId="4" fillId="15" borderId="21" xfId="0" applyFont="1" applyFill="1" applyBorder="1" applyAlignment="1">
      <alignment horizontal="center" vertical="top" wrapText="1"/>
    </xf>
    <xf numFmtId="0" fontId="4" fillId="12" borderId="21" xfId="0" applyFont="1" applyFill="1" applyBorder="1" applyAlignment="1">
      <alignment horizontal="center" vertical="top" wrapText="1"/>
    </xf>
    <xf numFmtId="0" fontId="4" fillId="10" borderId="2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4" fillId="0" borderId="8" xfId="0" applyFont="1" applyFill="1" applyBorder="1"/>
    <xf numFmtId="1" fontId="4" fillId="0" borderId="8" xfId="0" applyNumberFormat="1" applyFont="1" applyFill="1" applyBorder="1"/>
    <xf numFmtId="1" fontId="4" fillId="0" borderId="0" xfId="0" applyNumberFormat="1" applyFont="1" applyFill="1" applyBorder="1"/>
    <xf numFmtId="1" fontId="4" fillId="0" borderId="14" xfId="0" applyNumberFormat="1" applyFont="1" applyFill="1" applyBorder="1" applyAlignment="1">
      <alignment horizontal="center" vertical="center"/>
    </xf>
    <xf numFmtId="1" fontId="4" fillId="10" borderId="8" xfId="0" applyNumberFormat="1" applyFont="1" applyFill="1" applyBorder="1"/>
    <xf numFmtId="1" fontId="4" fillId="10" borderId="0" xfId="0" applyNumberFormat="1" applyFont="1" applyFill="1" applyBorder="1"/>
    <xf numFmtId="1" fontId="4" fillId="9" borderId="8" xfId="0" applyNumberFormat="1" applyFont="1" applyFill="1" applyBorder="1"/>
    <xf numFmtId="1" fontId="4" fillId="9" borderId="8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1" fontId="1" fillId="17" borderId="8" xfId="0" applyNumberFormat="1" applyFont="1" applyFill="1" applyBorder="1"/>
    <xf numFmtId="1" fontId="1" fillId="0" borderId="0" xfId="0" applyNumberFormat="1" applyFont="1" applyFill="1" applyBorder="1"/>
    <xf numFmtId="2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 shrinkToFit="1"/>
    </xf>
    <xf numFmtId="1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left" vertical="top" wrapText="1"/>
      <protection hidden="1"/>
    </xf>
    <xf numFmtId="0" fontId="5" fillId="0" borderId="8" xfId="0" applyFont="1" applyFill="1" applyBorder="1" applyAlignment="1" applyProtection="1">
      <alignment horizontal="left" vertical="top" wrapText="1"/>
      <protection hidden="1"/>
    </xf>
    <xf numFmtId="1" fontId="5" fillId="0" borderId="29" xfId="0" applyNumberFormat="1" applyFont="1" applyFill="1" applyBorder="1" applyAlignment="1">
      <alignment horizontal="center" vertical="center" wrapText="1"/>
    </xf>
    <xf numFmtId="1" fontId="5" fillId="0" borderId="28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 vertical="top" wrapText="1"/>
      <protection hidden="1"/>
    </xf>
    <xf numFmtId="0" fontId="6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3" xfId="0" applyFont="1" applyFill="1" applyBorder="1"/>
    <xf numFmtId="0" fontId="6" fillId="0" borderId="0" xfId="0" applyFont="1" applyFill="1" applyAlignment="1">
      <alignment horizontal="center"/>
    </xf>
    <xf numFmtId="0" fontId="6" fillId="0" borderId="8" xfId="0" applyFont="1" applyFill="1" applyBorder="1"/>
    <xf numFmtId="0" fontId="6" fillId="0" borderId="26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25" xfId="0" applyFont="1" applyFill="1" applyBorder="1" applyAlignment="1" applyProtection="1">
      <alignment horizontal="left" vertical="top" wrapText="1"/>
      <protection hidden="1"/>
    </xf>
    <xf numFmtId="0" fontId="6" fillId="0" borderId="8" xfId="0" applyFont="1" applyFill="1" applyBorder="1" applyAlignment="1">
      <alignment horizontal="left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 applyProtection="1">
      <alignment horizontal="left" vertical="top" wrapText="1"/>
      <protection hidden="1"/>
    </xf>
    <xf numFmtId="1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/>
    </xf>
    <xf numFmtId="1" fontId="29" fillId="0" borderId="8" xfId="0" applyNumberFormat="1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1" fontId="29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31" fillId="0" borderId="8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1" fontId="6" fillId="0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top" wrapText="1" shrinkToFit="1"/>
      <protection hidden="1"/>
    </xf>
    <xf numFmtId="0" fontId="6" fillId="0" borderId="25" xfId="0" applyFont="1" applyFill="1" applyBorder="1" applyAlignment="1" applyProtection="1">
      <alignment horizontal="left" vertical="top" wrapText="1" shrinkToFit="1"/>
      <protection hidden="1"/>
    </xf>
    <xf numFmtId="0" fontId="6" fillId="0" borderId="8" xfId="0" applyFont="1" applyFill="1" applyBorder="1" applyAlignment="1">
      <alignment vertical="top" wrapText="1" shrinkToFit="1"/>
    </xf>
    <xf numFmtId="0" fontId="5" fillId="0" borderId="6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top" wrapText="1" shrinkToFit="1"/>
    </xf>
    <xf numFmtId="0" fontId="6" fillId="0" borderId="9" xfId="0" applyFont="1" applyFill="1" applyBorder="1" applyAlignment="1">
      <alignment vertical="top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center" textRotation="90" wrapText="1"/>
    </xf>
    <xf numFmtId="0" fontId="6" fillId="0" borderId="1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center" wrapText="1"/>
    </xf>
    <xf numFmtId="1" fontId="32" fillId="0" borderId="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4" fontId="33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4" fillId="0" borderId="0" xfId="0" applyFont="1" applyFill="1" applyBorder="1"/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9" fillId="0" borderId="16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0" fillId="0" borderId="14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3" xfId="0" applyBorder="1" applyAlignment="1">
      <alignment horizontal="center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/>
    </xf>
    <xf numFmtId="0" fontId="20" fillId="0" borderId="25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9" fillId="3" borderId="8" xfId="0" applyFont="1" applyFill="1" applyBorder="1" applyAlignment="1">
      <alignment horizontal="left" vertical="top"/>
    </xf>
    <xf numFmtId="0" fontId="21" fillId="0" borderId="25" xfId="0" applyFont="1" applyBorder="1" applyAlignment="1">
      <alignment horizontal="left" vertical="top" textRotation="3"/>
    </xf>
    <xf numFmtId="0" fontId="21" fillId="0" borderId="13" xfId="0" applyFont="1" applyBorder="1" applyAlignment="1">
      <alignment horizontal="left" vertical="top" textRotation="3"/>
    </xf>
    <xf numFmtId="0" fontId="17" fillId="0" borderId="25" xfId="0" applyFont="1" applyBorder="1" applyAlignment="1">
      <alignment horizontal="left" vertical="top" textRotation="1"/>
    </xf>
    <xf numFmtId="0" fontId="17" fillId="0" borderId="13" xfId="0" applyFont="1" applyBorder="1" applyAlignment="1">
      <alignment horizontal="left" vertical="top" textRotation="1"/>
    </xf>
    <xf numFmtId="0" fontId="20" fillId="0" borderId="8" xfId="0" applyFont="1" applyBorder="1" applyAlignment="1">
      <alignment horizontal="left" vertical="top"/>
    </xf>
    <xf numFmtId="0" fontId="22" fillId="0" borderId="25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23" fillId="0" borderId="25" xfId="0" applyFont="1" applyBorder="1" applyAlignment="1">
      <alignment horizontal="left" vertical="top" textRotation="2"/>
    </xf>
    <xf numFmtId="0" fontId="22" fillId="0" borderId="13" xfId="0" applyFont="1" applyBorder="1" applyAlignment="1">
      <alignment horizontal="left" vertical="top" textRotation="2"/>
    </xf>
    <xf numFmtId="0" fontId="8" fillId="0" borderId="25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27" fillId="0" borderId="0" xfId="0" applyFont="1" applyFill="1" applyAlignment="1">
      <alignment horizontal="center" vertical="top"/>
    </xf>
    <xf numFmtId="0" fontId="5" fillId="0" borderId="2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" fontId="6" fillId="0" borderId="25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9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textRotation="90" wrapText="1"/>
    </xf>
    <xf numFmtId="0" fontId="6" fillId="0" borderId="23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19" xfId="0" applyFont="1" applyFill="1" applyBorder="1" applyAlignment="1">
      <alignment horizontal="center" vertical="center" textRotation="90" wrapText="1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top" textRotation="90" wrapText="1"/>
    </xf>
    <xf numFmtId="0" fontId="5" fillId="0" borderId="27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35" xfId="0" applyFont="1" applyFill="1" applyBorder="1" applyAlignment="1">
      <alignment horizontal="center" vertical="top" wrapText="1"/>
    </xf>
    <xf numFmtId="0" fontId="28" fillId="0" borderId="32" xfId="0" applyFont="1" applyFill="1" applyBorder="1" applyAlignment="1">
      <alignment horizontal="center" wrapText="1"/>
    </xf>
    <xf numFmtId="0" fontId="28" fillId="0" borderId="36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center" vertical="center" textRotation="90" wrapText="1"/>
    </xf>
    <xf numFmtId="0" fontId="28" fillId="0" borderId="27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textRotation="90" wrapText="1"/>
    </xf>
    <xf numFmtId="0" fontId="6" fillId="0" borderId="42" xfId="0" applyFont="1" applyFill="1" applyBorder="1" applyAlignment="1">
      <alignment horizontal="center" vertical="center" textRotation="90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view="pageLayout" workbookViewId="0">
      <selection activeCell="AI23" sqref="AI23"/>
    </sheetView>
  </sheetViews>
  <sheetFormatPr defaultColWidth="4.5703125" defaultRowHeight="15"/>
  <cols>
    <col min="1" max="53" width="2.28515625" customWidth="1"/>
    <col min="54" max="54" width="2.85546875" customWidth="1"/>
    <col min="55" max="57" width="2.28515625" customWidth="1"/>
    <col min="58" max="58" width="2.85546875" customWidth="1"/>
  </cols>
  <sheetData>
    <row r="1" spans="1:58">
      <c r="A1" s="307" t="s">
        <v>293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20"/>
      <c r="N1" s="20"/>
    </row>
    <row r="2" spans="1:58">
      <c r="A2" s="308" t="s">
        <v>195</v>
      </c>
      <c r="B2" s="310" t="s">
        <v>196</v>
      </c>
      <c r="C2" s="311"/>
      <c r="D2" s="311"/>
      <c r="E2" s="311"/>
      <c r="F2" s="312"/>
      <c r="G2" s="310" t="s">
        <v>197</v>
      </c>
      <c r="H2" s="311"/>
      <c r="I2" s="311"/>
      <c r="J2" s="312"/>
      <c r="K2" s="310" t="s">
        <v>198</v>
      </c>
      <c r="L2" s="311"/>
      <c r="M2" s="311"/>
      <c r="N2" s="312"/>
      <c r="O2" s="310" t="s">
        <v>199</v>
      </c>
      <c r="P2" s="311"/>
      <c r="Q2" s="311"/>
      <c r="R2" s="311"/>
      <c r="S2" s="312"/>
      <c r="T2" s="310" t="s">
        <v>200</v>
      </c>
      <c r="U2" s="311"/>
      <c r="V2" s="311"/>
      <c r="W2" s="312"/>
      <c r="X2" s="310" t="s">
        <v>201</v>
      </c>
      <c r="Y2" s="311"/>
      <c r="Z2" s="311"/>
      <c r="AA2" s="312"/>
      <c r="AB2" s="310" t="s">
        <v>202</v>
      </c>
      <c r="AC2" s="311"/>
      <c r="AD2" s="311"/>
      <c r="AE2" s="311"/>
      <c r="AF2" s="312"/>
      <c r="AG2" s="310" t="s">
        <v>203</v>
      </c>
      <c r="AH2" s="311"/>
      <c r="AI2" s="311"/>
      <c r="AJ2" s="312"/>
      <c r="AK2" s="310" t="s">
        <v>204</v>
      </c>
      <c r="AL2" s="311"/>
      <c r="AM2" s="311"/>
      <c r="AN2" s="312"/>
      <c r="AO2" s="310" t="s">
        <v>205</v>
      </c>
      <c r="AP2" s="311"/>
      <c r="AQ2" s="311"/>
      <c r="AR2" s="311"/>
      <c r="AS2" s="312"/>
      <c r="AT2" s="310" t="s">
        <v>206</v>
      </c>
      <c r="AU2" s="311"/>
      <c r="AV2" s="311"/>
      <c r="AW2" s="312"/>
      <c r="AX2" s="310" t="s">
        <v>207</v>
      </c>
      <c r="AY2" s="311"/>
      <c r="AZ2" s="311"/>
      <c r="BA2" s="312"/>
    </row>
    <row r="3" spans="1:58" ht="30">
      <c r="A3" s="309"/>
      <c r="B3" s="21" t="s">
        <v>208</v>
      </c>
      <c r="C3" s="21" t="s">
        <v>209</v>
      </c>
      <c r="D3" s="21" t="s">
        <v>210</v>
      </c>
      <c r="E3" s="21" t="s">
        <v>211</v>
      </c>
      <c r="F3" s="21" t="s">
        <v>212</v>
      </c>
      <c r="G3" s="21" t="s">
        <v>213</v>
      </c>
      <c r="H3" s="21" t="s">
        <v>214</v>
      </c>
      <c r="I3" s="21" t="s">
        <v>215</v>
      </c>
      <c r="J3" s="21" t="s">
        <v>216</v>
      </c>
      <c r="K3" s="21" t="s">
        <v>217</v>
      </c>
      <c r="L3" s="21" t="s">
        <v>218</v>
      </c>
      <c r="M3" s="21" t="s">
        <v>219</v>
      </c>
      <c r="N3" s="21" t="s">
        <v>220</v>
      </c>
      <c r="O3" s="21" t="s">
        <v>208</v>
      </c>
      <c r="P3" s="21" t="s">
        <v>209</v>
      </c>
      <c r="Q3" s="21" t="s">
        <v>210</v>
      </c>
      <c r="R3" s="21" t="s">
        <v>211</v>
      </c>
      <c r="S3" s="21" t="s">
        <v>221</v>
      </c>
      <c r="T3" s="21" t="s">
        <v>222</v>
      </c>
      <c r="U3" s="21" t="s">
        <v>223</v>
      </c>
      <c r="V3" s="21" t="s">
        <v>224</v>
      </c>
      <c r="W3" s="21" t="s">
        <v>225</v>
      </c>
      <c r="X3" s="21" t="s">
        <v>226</v>
      </c>
      <c r="Y3" s="21" t="s">
        <v>227</v>
      </c>
      <c r="Z3" s="21" t="s">
        <v>228</v>
      </c>
      <c r="AA3" s="21" t="s">
        <v>229</v>
      </c>
      <c r="AB3" s="21" t="s">
        <v>226</v>
      </c>
      <c r="AC3" s="21" t="s">
        <v>227</v>
      </c>
      <c r="AD3" s="21" t="s">
        <v>228</v>
      </c>
      <c r="AE3" s="21" t="s">
        <v>230</v>
      </c>
      <c r="AF3" s="21" t="s">
        <v>231</v>
      </c>
      <c r="AG3" s="21" t="s">
        <v>213</v>
      </c>
      <c r="AH3" s="21" t="s">
        <v>214</v>
      </c>
      <c r="AI3" s="21" t="s">
        <v>215</v>
      </c>
      <c r="AJ3" s="21" t="s">
        <v>232</v>
      </c>
      <c r="AK3" s="21" t="s">
        <v>233</v>
      </c>
      <c r="AL3" s="21" t="s">
        <v>234</v>
      </c>
      <c r="AM3" s="21" t="s">
        <v>235</v>
      </c>
      <c r="AN3" s="21" t="s">
        <v>236</v>
      </c>
      <c r="AO3" s="21" t="s">
        <v>208</v>
      </c>
      <c r="AP3" s="21" t="s">
        <v>209</v>
      </c>
      <c r="AQ3" s="21" t="s">
        <v>210</v>
      </c>
      <c r="AR3" s="21" t="s">
        <v>211</v>
      </c>
      <c r="AS3" s="21" t="s">
        <v>212</v>
      </c>
      <c r="AT3" s="21" t="s">
        <v>213</v>
      </c>
      <c r="AU3" s="21" t="s">
        <v>214</v>
      </c>
      <c r="AV3" s="21" t="s">
        <v>215</v>
      </c>
      <c r="AW3" s="21" t="s">
        <v>216</v>
      </c>
      <c r="AX3" s="21" t="s">
        <v>217</v>
      </c>
      <c r="AY3" s="21" t="s">
        <v>218</v>
      </c>
      <c r="AZ3" s="21" t="s">
        <v>219</v>
      </c>
      <c r="BA3" s="21" t="s">
        <v>237</v>
      </c>
      <c r="BB3" s="67" t="s">
        <v>238</v>
      </c>
      <c r="BC3" s="67" t="s">
        <v>239</v>
      </c>
      <c r="BD3" s="67" t="s">
        <v>240</v>
      </c>
      <c r="BE3" s="67" t="s">
        <v>241</v>
      </c>
      <c r="BF3" s="68"/>
    </row>
    <row r="4" spans="1:58">
      <c r="A4" s="22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144" t="s">
        <v>243</v>
      </c>
      <c r="S4" s="24" t="s">
        <v>242</v>
      </c>
      <c r="T4" s="24" t="s">
        <v>242</v>
      </c>
      <c r="U4" s="24"/>
      <c r="V4" s="24"/>
      <c r="W4" s="24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6"/>
      <c r="AR4" s="26" t="s">
        <v>243</v>
      </c>
      <c r="AS4" s="27" t="s">
        <v>242</v>
      </c>
      <c r="AT4" s="27" t="s">
        <v>242</v>
      </c>
      <c r="AU4" s="27" t="s">
        <v>242</v>
      </c>
      <c r="AV4" s="27" t="s">
        <v>242</v>
      </c>
      <c r="AW4" s="27" t="s">
        <v>242</v>
      </c>
      <c r="AX4" s="27" t="s">
        <v>242</v>
      </c>
      <c r="AY4" s="27" t="s">
        <v>242</v>
      </c>
      <c r="AZ4" s="27" t="s">
        <v>242</v>
      </c>
      <c r="BA4" s="27" t="s">
        <v>242</v>
      </c>
      <c r="BB4" s="68">
        <v>39</v>
      </c>
      <c r="BC4" s="68">
        <v>2</v>
      </c>
      <c r="BD4" s="69">
        <v>2</v>
      </c>
      <c r="BE4" s="69">
        <v>9</v>
      </c>
      <c r="BF4" s="68">
        <f>SUM(BB4:BE4)</f>
        <v>52</v>
      </c>
    </row>
    <row r="5" spans="1:58">
      <c r="A5" s="28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44" t="s">
        <v>243</v>
      </c>
      <c r="S5" s="24" t="s">
        <v>242</v>
      </c>
      <c r="T5" s="24" t="s">
        <v>242</v>
      </c>
      <c r="U5" s="24"/>
      <c r="V5" s="24"/>
      <c r="W5" s="24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124"/>
      <c r="AS5" s="26" t="s">
        <v>243</v>
      </c>
      <c r="AT5" s="24" t="s">
        <v>242</v>
      </c>
      <c r="AU5" s="24" t="s">
        <v>242</v>
      </c>
      <c r="AV5" s="24" t="s">
        <v>242</v>
      </c>
      <c r="AW5" s="24" t="s">
        <v>242</v>
      </c>
      <c r="AX5" s="24" t="s">
        <v>242</v>
      </c>
      <c r="AY5" s="24" t="s">
        <v>242</v>
      </c>
      <c r="AZ5" s="24" t="s">
        <v>242</v>
      </c>
      <c r="BA5" s="24" t="s">
        <v>242</v>
      </c>
      <c r="BB5" s="31">
        <v>41</v>
      </c>
      <c r="BC5" s="68">
        <v>2</v>
      </c>
      <c r="BD5" s="68">
        <v>1</v>
      </c>
      <c r="BE5" s="31">
        <v>8</v>
      </c>
      <c r="BF5" s="68">
        <f t="shared" ref="BF5:BF7" si="0">SUM(BB5:BE5)</f>
        <v>52</v>
      </c>
    </row>
    <row r="6" spans="1:58">
      <c r="A6" s="28">
        <v>3</v>
      </c>
      <c r="B6" s="29"/>
      <c r="C6" s="30"/>
      <c r="D6" s="29"/>
      <c r="E6" s="29"/>
      <c r="F6" s="29"/>
      <c r="G6" s="29"/>
      <c r="H6" s="29"/>
      <c r="I6" s="29"/>
      <c r="J6" s="31"/>
      <c r="K6" s="29"/>
      <c r="L6" s="29"/>
      <c r="M6" s="29"/>
      <c r="N6" s="29"/>
      <c r="O6" s="29"/>
      <c r="P6" s="32"/>
      <c r="Q6" s="29"/>
      <c r="R6" s="26" t="s">
        <v>243</v>
      </c>
      <c r="S6" s="24" t="s">
        <v>242</v>
      </c>
      <c r="T6" s="24" t="s">
        <v>242</v>
      </c>
      <c r="U6" s="24"/>
      <c r="V6" s="24"/>
      <c r="W6" s="24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P6" s="26"/>
      <c r="AQ6" s="34" t="s">
        <v>244</v>
      </c>
      <c r="AR6" s="26" t="s">
        <v>243</v>
      </c>
      <c r="AS6" s="24" t="s">
        <v>242</v>
      </c>
      <c r="AT6" s="24" t="s">
        <v>242</v>
      </c>
      <c r="AU6" s="24" t="s">
        <v>242</v>
      </c>
      <c r="AV6" s="24" t="s">
        <v>242</v>
      </c>
      <c r="AW6" s="24" t="s">
        <v>242</v>
      </c>
      <c r="AX6" s="24" t="s">
        <v>242</v>
      </c>
      <c r="AY6" s="24" t="s">
        <v>242</v>
      </c>
      <c r="AZ6" s="24" t="s">
        <v>242</v>
      </c>
      <c r="BA6" s="24" t="s">
        <v>242</v>
      </c>
      <c r="BB6" s="31">
        <v>40</v>
      </c>
      <c r="BC6" s="68">
        <v>2</v>
      </c>
      <c r="BD6" s="68">
        <v>2</v>
      </c>
      <c r="BE6" s="31">
        <v>9</v>
      </c>
      <c r="BF6" s="68">
        <f t="shared" si="0"/>
        <v>53</v>
      </c>
    </row>
    <row r="7" spans="1:58">
      <c r="A7" s="28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29"/>
      <c r="O7" s="35"/>
      <c r="P7" s="35"/>
      <c r="Q7" s="35"/>
      <c r="R7" s="26" t="s">
        <v>243</v>
      </c>
      <c r="S7" s="24" t="s">
        <v>242</v>
      </c>
      <c r="T7" s="24" t="s">
        <v>242</v>
      </c>
      <c r="U7" s="24"/>
      <c r="V7" s="24"/>
      <c r="W7" s="24"/>
      <c r="X7" s="36"/>
      <c r="Y7" s="26"/>
      <c r="Z7" s="26"/>
      <c r="AA7" s="26"/>
      <c r="AB7" s="24"/>
      <c r="AC7" s="24"/>
      <c r="AD7" s="24"/>
      <c r="AE7" s="24"/>
      <c r="AF7" s="24"/>
      <c r="AG7" s="24"/>
      <c r="AH7" s="34" t="s">
        <v>244</v>
      </c>
      <c r="AI7" s="34" t="s">
        <v>244</v>
      </c>
      <c r="AJ7" s="34" t="s">
        <v>244</v>
      </c>
      <c r="AK7" s="34" t="s">
        <v>244</v>
      </c>
      <c r="AL7" s="26" t="s">
        <v>243</v>
      </c>
      <c r="AM7" s="37" t="s">
        <v>246</v>
      </c>
      <c r="AN7" s="37" t="s">
        <v>246</v>
      </c>
      <c r="AO7" s="37" t="s">
        <v>246</v>
      </c>
      <c r="AP7" s="37" t="s">
        <v>246</v>
      </c>
      <c r="AQ7" s="26" t="s">
        <v>247</v>
      </c>
      <c r="AR7" s="26" t="s">
        <v>247</v>
      </c>
      <c r="AS7" s="38" t="s">
        <v>248</v>
      </c>
      <c r="AT7" s="38" t="s">
        <v>248</v>
      </c>
      <c r="AU7" s="38" t="s">
        <v>248</v>
      </c>
      <c r="AV7" s="38" t="s">
        <v>248</v>
      </c>
      <c r="AW7" s="38" t="s">
        <v>248</v>
      </c>
      <c r="AX7" s="38" t="s">
        <v>248</v>
      </c>
      <c r="AY7" s="38" t="s">
        <v>248</v>
      </c>
      <c r="AZ7" s="38" t="s">
        <v>248</v>
      </c>
      <c r="BA7" s="38" t="s">
        <v>248</v>
      </c>
      <c r="BB7" s="31">
        <v>29</v>
      </c>
      <c r="BC7" s="68">
        <v>2</v>
      </c>
      <c r="BD7" s="69">
        <v>2</v>
      </c>
      <c r="BE7" s="31"/>
      <c r="BF7" s="68">
        <f t="shared" si="0"/>
        <v>33</v>
      </c>
    </row>
    <row r="8" spans="1:58">
      <c r="A8" s="306" t="s">
        <v>249</v>
      </c>
      <c r="B8" s="306"/>
      <c r="C8" s="306"/>
      <c r="D8" s="306"/>
      <c r="E8" s="306"/>
      <c r="F8" s="306"/>
      <c r="G8" s="306"/>
      <c r="H8" s="306"/>
      <c r="I8" s="306"/>
      <c r="J8" s="306"/>
      <c r="K8" s="30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40"/>
      <c r="BC8" s="40"/>
      <c r="BD8" s="40"/>
      <c r="BE8" s="40"/>
      <c r="BF8" s="40"/>
    </row>
    <row r="9" spans="1:58" ht="39.75" customHeight="1">
      <c r="A9" s="316"/>
      <c r="B9" s="316"/>
      <c r="C9" s="317" t="s">
        <v>250</v>
      </c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9"/>
      <c r="S9" s="320" t="s">
        <v>238</v>
      </c>
      <c r="T9" s="320"/>
      <c r="U9" s="313" t="s">
        <v>294</v>
      </c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  <c r="AI9" s="314"/>
      <c r="AJ9" s="315"/>
      <c r="AK9" s="321" t="s">
        <v>247</v>
      </c>
      <c r="AL9" s="322"/>
      <c r="AM9" s="313" t="s">
        <v>295</v>
      </c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5"/>
      <c r="BB9" s="41"/>
      <c r="BC9" s="41"/>
      <c r="BD9" s="41"/>
      <c r="BE9" s="41"/>
      <c r="BF9" s="41"/>
    </row>
    <row r="10" spans="1:58" ht="46.5" customHeight="1">
      <c r="A10" s="323" t="s">
        <v>242</v>
      </c>
      <c r="B10" s="324"/>
      <c r="C10" s="325" t="s">
        <v>251</v>
      </c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6" t="s">
        <v>244</v>
      </c>
      <c r="T10" s="327"/>
      <c r="U10" s="313" t="s">
        <v>296</v>
      </c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5"/>
      <c r="AK10" s="316" t="s">
        <v>245</v>
      </c>
      <c r="AL10" s="316"/>
      <c r="AM10" s="313" t="s">
        <v>297</v>
      </c>
      <c r="AN10" s="314"/>
      <c r="AO10" s="314"/>
      <c r="AP10" s="314"/>
      <c r="AQ10" s="314"/>
      <c r="AR10" s="314"/>
      <c r="AS10" s="314"/>
      <c r="AT10" s="314"/>
      <c r="AU10" s="314"/>
      <c r="AV10" s="314"/>
      <c r="AW10" s="314"/>
      <c r="AX10" s="314"/>
      <c r="AY10" s="314"/>
      <c r="AZ10" s="314"/>
      <c r="BA10" s="315"/>
      <c r="BB10" s="41"/>
      <c r="BC10" s="41"/>
      <c r="BD10" s="41"/>
      <c r="BE10" s="41"/>
      <c r="BF10" s="41"/>
    </row>
    <row r="11" spans="1:58" ht="30.75" customHeight="1">
      <c r="A11" s="328" t="s">
        <v>243</v>
      </c>
      <c r="B11" s="329"/>
      <c r="C11" s="317" t="s">
        <v>252</v>
      </c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9"/>
      <c r="S11" s="330" t="s">
        <v>246</v>
      </c>
      <c r="T11" s="331"/>
      <c r="U11" s="313" t="s">
        <v>298</v>
      </c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5"/>
      <c r="AK11" s="332" t="s">
        <v>248</v>
      </c>
      <c r="AL11" s="333"/>
      <c r="AM11" s="313" t="s">
        <v>291</v>
      </c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  <c r="AX11" s="314"/>
      <c r="AY11" s="314"/>
      <c r="AZ11" s="314"/>
      <c r="BA11" s="315"/>
      <c r="BB11" s="42"/>
      <c r="BC11" s="42"/>
      <c r="BD11" s="42"/>
      <c r="BE11" s="42"/>
      <c r="BF11" s="42"/>
    </row>
    <row r="14" spans="1:58">
      <c r="A14" s="305" t="s">
        <v>367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</row>
  </sheetData>
  <mergeCells count="34">
    <mergeCell ref="AM11:BA11"/>
    <mergeCell ref="A10:B10"/>
    <mergeCell ref="C10:R10"/>
    <mergeCell ref="S10:T10"/>
    <mergeCell ref="U10:AJ10"/>
    <mergeCell ref="AK10:AL10"/>
    <mergeCell ref="AM10:BA10"/>
    <mergeCell ref="A11:B11"/>
    <mergeCell ref="C11:R11"/>
    <mergeCell ref="S11:T11"/>
    <mergeCell ref="U11:AJ11"/>
    <mergeCell ref="AK11:AL11"/>
    <mergeCell ref="AX2:BA2"/>
    <mergeCell ref="A9:B9"/>
    <mergeCell ref="C9:R9"/>
    <mergeCell ref="S9:T9"/>
    <mergeCell ref="U9:AJ9"/>
    <mergeCell ref="AK9:AL9"/>
    <mergeCell ref="A14:AN14"/>
    <mergeCell ref="A8:K8"/>
    <mergeCell ref="A1:L1"/>
    <mergeCell ref="A2:A3"/>
    <mergeCell ref="B2:F2"/>
    <mergeCell ref="G2:J2"/>
    <mergeCell ref="K2:N2"/>
    <mergeCell ref="O2:S2"/>
    <mergeCell ref="T2:W2"/>
    <mergeCell ref="X2:AA2"/>
    <mergeCell ref="AB2:AF2"/>
    <mergeCell ref="AM9:BA9"/>
    <mergeCell ref="AG2:AJ2"/>
    <mergeCell ref="AK2:AN2"/>
    <mergeCell ref="AO2:AS2"/>
    <mergeCell ref="AT2:AW2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14"/>
  <sheetViews>
    <sheetView tabSelected="1" view="pageBreakPreview" topLeftCell="A2" zoomScale="106" zoomScaleSheetLayoutView="106" workbookViewId="0">
      <pane xSplit="2" ySplit="8" topLeftCell="C16" activePane="bottomRight" state="frozen"/>
      <selection activeCell="A2" sqref="A2"/>
      <selection pane="topRight" activeCell="C2" sqref="C2"/>
      <selection pane="bottomLeft" activeCell="A8" sqref="A8"/>
      <selection pane="bottomRight" activeCell="AE51" sqref="AE51"/>
    </sheetView>
  </sheetViews>
  <sheetFormatPr defaultRowHeight="12.75"/>
  <cols>
    <col min="1" max="1" width="8.28515625" style="86" customWidth="1"/>
    <col min="2" max="2" width="30.140625" style="2" customWidth="1"/>
    <col min="3" max="3" width="1.28515625" style="2" customWidth="1"/>
    <col min="4" max="5" width="1.5703125" style="2" customWidth="1"/>
    <col min="6" max="6" width="2.28515625" style="2" customWidth="1"/>
    <col min="7" max="7" width="2.5703125" style="2" customWidth="1"/>
    <col min="8" max="8" width="2" style="2" customWidth="1"/>
    <col min="9" max="9" width="2.28515625" style="2" customWidth="1"/>
    <col min="10" max="10" width="2.140625" style="2" customWidth="1"/>
    <col min="11" max="11" width="2.5703125" style="2" customWidth="1"/>
    <col min="12" max="12" width="1.85546875" style="2" customWidth="1"/>
    <col min="13" max="13" width="2.5703125" style="2" customWidth="1"/>
    <col min="14" max="14" width="1.85546875" style="2" customWidth="1"/>
    <col min="15" max="15" width="4.28515625" style="2" customWidth="1"/>
    <col min="16" max="16" width="4.5703125" style="2" customWidth="1"/>
    <col min="17" max="17" width="3.7109375" style="2" customWidth="1"/>
    <col min="18" max="18" width="4" style="2" hidden="1" customWidth="1"/>
    <col min="19" max="19" width="3.7109375" style="2" customWidth="1"/>
    <col min="20" max="20" width="3.28515625" style="2" customWidth="1"/>
    <col min="21" max="21" width="3.85546875" style="2" customWidth="1"/>
    <col min="22" max="22" width="4.140625" style="2" customWidth="1"/>
    <col min="23" max="25" width="3.28515625" style="2" customWidth="1"/>
    <col min="26" max="26" width="3.85546875" style="2" customWidth="1"/>
    <col min="27" max="27" width="5" style="2" customWidth="1"/>
    <col min="28" max="31" width="3.7109375" style="2" customWidth="1"/>
    <col min="32" max="32" width="3.7109375" style="2" hidden="1" customWidth="1"/>
    <col min="33" max="33" width="3.7109375" style="2" customWidth="1"/>
    <col min="34" max="34" width="3.7109375" style="2" hidden="1" customWidth="1"/>
    <col min="35" max="35" width="3.7109375" style="2" customWidth="1"/>
    <col min="36" max="36" width="3" style="2" hidden="1" customWidth="1"/>
    <col min="37" max="37" width="3.7109375" style="2" customWidth="1"/>
    <col min="38" max="38" width="3.7109375" style="2" hidden="1" customWidth="1"/>
    <col min="39" max="39" width="4.140625" style="2" customWidth="1"/>
    <col min="40" max="40" width="4" style="2" customWidth="1"/>
    <col min="41" max="41" width="6.5703125" style="92" hidden="1" customWidth="1"/>
    <col min="42" max="42" width="5.85546875" style="18" hidden="1" customWidth="1"/>
    <col min="43" max="43" width="3.5703125" style="1" hidden="1" customWidth="1"/>
    <col min="44" max="44" width="3.28515625" style="1" hidden="1" customWidth="1"/>
    <col min="45" max="47" width="4.140625" style="1" hidden="1" customWidth="1"/>
    <col min="48" max="48" width="4.42578125" style="1" hidden="1" customWidth="1"/>
    <col min="49" max="49" width="4" style="1" hidden="1" customWidth="1"/>
    <col min="50" max="50" width="4.140625" style="1" hidden="1" customWidth="1"/>
    <col min="51" max="51" width="3.85546875" style="1" hidden="1" customWidth="1"/>
    <col min="52" max="52" width="4.140625" style="1" hidden="1" customWidth="1"/>
    <col min="53" max="53" width="7.5703125" style="1" hidden="1" customWidth="1"/>
    <col min="54" max="54" width="8.140625" style="1" customWidth="1"/>
    <col min="55" max="55" width="8.5703125" style="1" customWidth="1"/>
    <col min="56" max="56" width="7.140625" style="1" customWidth="1"/>
    <col min="57" max="57" width="9" style="1" customWidth="1"/>
    <col min="58" max="58" width="6.28515625" style="1" customWidth="1"/>
    <col min="59" max="59" width="7.140625" style="1" customWidth="1"/>
    <col min="60" max="60" width="8.42578125" style="1" customWidth="1"/>
    <col min="61" max="61" width="7.42578125" style="93" customWidth="1"/>
    <col min="62" max="62" width="9.7109375" style="93" customWidth="1"/>
    <col min="63" max="63" width="11.85546875" style="93" customWidth="1"/>
    <col min="64" max="64" width="7.85546875" style="93" customWidth="1"/>
    <col min="65" max="65" width="8" style="93" customWidth="1"/>
    <col min="66" max="66" width="5.85546875" style="93" customWidth="1"/>
    <col min="67" max="67" width="7.85546875" style="93" customWidth="1"/>
    <col min="68" max="68" width="3.140625" style="93" customWidth="1"/>
    <col min="69" max="69" width="9.5703125" style="93" customWidth="1"/>
    <col min="70" max="70" width="5" style="93" customWidth="1"/>
    <col min="71" max="71" width="8.7109375" style="93" customWidth="1"/>
    <col min="72" max="72" width="8" style="93" customWidth="1"/>
    <col min="73" max="73" width="5.28515625" style="93" customWidth="1"/>
    <col min="74" max="74" width="8.42578125" style="93" customWidth="1"/>
    <col min="75" max="75" width="6.7109375" style="93" customWidth="1"/>
    <col min="76" max="76" width="6.140625" style="93" customWidth="1"/>
    <col min="77" max="77" width="6.42578125" style="93" customWidth="1"/>
    <col min="78" max="78" width="7.140625" style="93" customWidth="1"/>
    <col min="79" max="79" width="7.42578125" style="93" customWidth="1"/>
    <col min="80" max="80" width="5.85546875" style="93" customWidth="1"/>
    <col min="81" max="93" width="9.140625" style="2" customWidth="1"/>
    <col min="94" max="16384" width="9.140625" style="2"/>
  </cols>
  <sheetData>
    <row r="1" spans="1:80">
      <c r="AO1" s="145"/>
      <c r="AP1" s="146"/>
    </row>
    <row r="2" spans="1:80" ht="13.5" thickBot="1">
      <c r="A2" s="334" t="s">
        <v>399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  <c r="AM2" s="334"/>
      <c r="AN2" s="334"/>
      <c r="AO2" s="145"/>
      <c r="AP2" s="146"/>
    </row>
    <row r="3" spans="1:80" ht="45" hidden="1" customHeight="1">
      <c r="A3" s="400" t="s">
        <v>0</v>
      </c>
      <c r="B3" s="403" t="s">
        <v>299</v>
      </c>
      <c r="C3" s="360" t="s">
        <v>365</v>
      </c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2"/>
      <c r="O3" s="360" t="s">
        <v>346</v>
      </c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2"/>
      <c r="AB3" s="147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9"/>
      <c r="AN3" s="150"/>
      <c r="AO3" s="87"/>
      <c r="AP3" s="43"/>
    </row>
    <row r="4" spans="1:80" ht="30" customHeight="1" thickBot="1">
      <c r="A4" s="401"/>
      <c r="B4" s="404"/>
      <c r="C4" s="363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5"/>
      <c r="O4" s="363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5"/>
      <c r="AB4" s="381" t="s">
        <v>1</v>
      </c>
      <c r="AC4" s="382"/>
      <c r="AD4" s="381" t="s">
        <v>2</v>
      </c>
      <c r="AE4" s="383"/>
      <c r="AF4" s="382"/>
      <c r="AG4" s="381" t="s">
        <v>3</v>
      </c>
      <c r="AH4" s="383"/>
      <c r="AI4" s="383"/>
      <c r="AJ4" s="382"/>
      <c r="AK4" s="384" t="s">
        <v>34</v>
      </c>
      <c r="AL4" s="385"/>
      <c r="AM4" s="385"/>
      <c r="AN4" s="386"/>
      <c r="AO4" s="356" t="s">
        <v>262</v>
      </c>
      <c r="AP4" s="412" t="s">
        <v>345</v>
      </c>
      <c r="AS4" s="392" t="s">
        <v>1</v>
      </c>
      <c r="AT4" s="415"/>
      <c r="AU4" s="392" t="s">
        <v>2</v>
      </c>
      <c r="AV4" s="393"/>
      <c r="AW4" s="392" t="s">
        <v>3</v>
      </c>
      <c r="AX4" s="393"/>
      <c r="AY4" s="396" t="s">
        <v>34</v>
      </c>
      <c r="AZ4" s="397"/>
    </row>
    <row r="5" spans="1:80" ht="48" customHeight="1" thickBot="1">
      <c r="A5" s="401"/>
      <c r="B5" s="404"/>
      <c r="C5" s="366" t="s">
        <v>255</v>
      </c>
      <c r="D5" s="367"/>
      <c r="E5" s="368"/>
      <c r="F5" s="366" t="s">
        <v>256</v>
      </c>
      <c r="G5" s="367"/>
      <c r="H5" s="368"/>
      <c r="I5" s="366" t="s">
        <v>257</v>
      </c>
      <c r="J5" s="367"/>
      <c r="K5" s="368"/>
      <c r="L5" s="366" t="s">
        <v>370</v>
      </c>
      <c r="M5" s="367"/>
      <c r="N5" s="368"/>
      <c r="O5" s="406" t="s">
        <v>302</v>
      </c>
      <c r="P5" s="406" t="s">
        <v>303</v>
      </c>
      <c r="Q5" s="406" t="s">
        <v>304</v>
      </c>
      <c r="R5" s="406" t="s">
        <v>305</v>
      </c>
      <c r="S5" s="406" t="s">
        <v>301</v>
      </c>
      <c r="T5" s="409" t="s">
        <v>300</v>
      </c>
      <c r="U5" s="410"/>
      <c r="V5" s="410"/>
      <c r="W5" s="410"/>
      <c r="X5" s="410"/>
      <c r="Y5" s="410"/>
      <c r="Z5" s="410"/>
      <c r="AA5" s="411"/>
      <c r="AB5" s="363"/>
      <c r="AC5" s="365"/>
      <c r="AD5" s="363"/>
      <c r="AE5" s="364"/>
      <c r="AF5" s="365"/>
      <c r="AG5" s="363"/>
      <c r="AH5" s="364"/>
      <c r="AI5" s="364"/>
      <c r="AJ5" s="365"/>
      <c r="AK5" s="387"/>
      <c r="AL5" s="388"/>
      <c r="AM5" s="388"/>
      <c r="AN5" s="389"/>
      <c r="AO5" s="357"/>
      <c r="AP5" s="413"/>
      <c r="AS5" s="394"/>
      <c r="AT5" s="416"/>
      <c r="AU5" s="394"/>
      <c r="AV5" s="395"/>
      <c r="AW5" s="394"/>
      <c r="AX5" s="395"/>
      <c r="AY5" s="398"/>
      <c r="AZ5" s="399"/>
    </row>
    <row r="6" spans="1:80" ht="23.25" customHeight="1" thickBot="1">
      <c r="A6" s="401"/>
      <c r="B6" s="404"/>
      <c r="C6" s="369"/>
      <c r="D6" s="370"/>
      <c r="E6" s="371"/>
      <c r="F6" s="369"/>
      <c r="G6" s="370"/>
      <c r="H6" s="371"/>
      <c r="I6" s="369"/>
      <c r="J6" s="370"/>
      <c r="K6" s="371"/>
      <c r="L6" s="369"/>
      <c r="M6" s="370"/>
      <c r="N6" s="371"/>
      <c r="O6" s="407"/>
      <c r="P6" s="407"/>
      <c r="Q6" s="407"/>
      <c r="R6" s="407"/>
      <c r="S6" s="407"/>
      <c r="T6" s="431" t="s">
        <v>305</v>
      </c>
      <c r="U6" s="407" t="s">
        <v>4</v>
      </c>
      <c r="V6" s="417" t="s">
        <v>5</v>
      </c>
      <c r="W6" s="418"/>
      <c r="X6" s="418"/>
      <c r="Y6" s="418"/>
      <c r="Z6" s="418"/>
      <c r="AA6" s="419"/>
      <c r="AB6" s="151" t="s">
        <v>58</v>
      </c>
      <c r="AC6" s="152" t="s">
        <v>6</v>
      </c>
      <c r="AD6" s="151" t="s">
        <v>7</v>
      </c>
      <c r="AE6" s="152" t="s">
        <v>8</v>
      </c>
      <c r="AF6" s="152"/>
      <c r="AG6" s="152" t="s">
        <v>35</v>
      </c>
      <c r="AH6" s="152"/>
      <c r="AI6" s="152" t="s">
        <v>36</v>
      </c>
      <c r="AJ6" s="152"/>
      <c r="AK6" s="152" t="s">
        <v>37</v>
      </c>
      <c r="AL6" s="152"/>
      <c r="AM6" s="390" t="s">
        <v>38</v>
      </c>
      <c r="AN6" s="391"/>
      <c r="AO6" s="358"/>
      <c r="AP6" s="413"/>
      <c r="AS6" s="44" t="s">
        <v>58</v>
      </c>
      <c r="AT6" s="45" t="s">
        <v>6</v>
      </c>
      <c r="AU6" s="44" t="s">
        <v>7</v>
      </c>
      <c r="AV6" s="45" t="s">
        <v>8</v>
      </c>
      <c r="AW6" s="45" t="s">
        <v>35</v>
      </c>
      <c r="AX6" s="45" t="s">
        <v>36</v>
      </c>
      <c r="AY6" s="45" t="s">
        <v>37</v>
      </c>
      <c r="AZ6" s="44" t="s">
        <v>38</v>
      </c>
    </row>
    <row r="7" spans="1:80" ht="11.25" customHeight="1">
      <c r="A7" s="401"/>
      <c r="B7" s="404"/>
      <c r="C7" s="369"/>
      <c r="D7" s="370"/>
      <c r="E7" s="371"/>
      <c r="F7" s="369"/>
      <c r="G7" s="370"/>
      <c r="H7" s="371"/>
      <c r="I7" s="369"/>
      <c r="J7" s="370"/>
      <c r="K7" s="371"/>
      <c r="L7" s="369"/>
      <c r="M7" s="370"/>
      <c r="N7" s="371"/>
      <c r="O7" s="407"/>
      <c r="P7" s="407"/>
      <c r="Q7" s="407"/>
      <c r="R7" s="407"/>
      <c r="S7" s="407"/>
      <c r="T7" s="432"/>
      <c r="U7" s="407"/>
      <c r="V7" s="420"/>
      <c r="W7" s="421"/>
      <c r="X7" s="421"/>
      <c r="Y7" s="421"/>
      <c r="Z7" s="421"/>
      <c r="AA7" s="422"/>
      <c r="AB7" s="153">
        <v>16</v>
      </c>
      <c r="AC7" s="154">
        <v>23</v>
      </c>
      <c r="AD7" s="154">
        <v>16</v>
      </c>
      <c r="AE7" s="154">
        <v>24</v>
      </c>
      <c r="AF7" s="154"/>
      <c r="AG7" s="154">
        <v>16</v>
      </c>
      <c r="AH7" s="154"/>
      <c r="AI7" s="154">
        <v>23</v>
      </c>
      <c r="AJ7" s="154"/>
      <c r="AK7" s="154">
        <v>16</v>
      </c>
      <c r="AL7" s="154"/>
      <c r="AM7" s="154">
        <v>13</v>
      </c>
      <c r="AN7" s="154">
        <v>4</v>
      </c>
      <c r="AO7" s="357"/>
      <c r="AP7" s="413"/>
      <c r="AS7" s="46">
        <v>16</v>
      </c>
      <c r="AT7" s="47">
        <v>23</v>
      </c>
      <c r="AU7" s="47">
        <v>17</v>
      </c>
      <c r="AV7" s="125">
        <v>24</v>
      </c>
      <c r="AW7" s="126">
        <v>16</v>
      </c>
      <c r="AX7" s="123">
        <v>23</v>
      </c>
      <c r="AY7" s="127">
        <v>16</v>
      </c>
      <c r="AZ7" s="128">
        <v>13</v>
      </c>
    </row>
    <row r="8" spans="1:80" ht="206.25" customHeight="1" thickBot="1">
      <c r="A8" s="402"/>
      <c r="B8" s="405"/>
      <c r="C8" s="372"/>
      <c r="D8" s="373"/>
      <c r="E8" s="374"/>
      <c r="F8" s="372"/>
      <c r="G8" s="373"/>
      <c r="H8" s="374"/>
      <c r="I8" s="369"/>
      <c r="J8" s="370"/>
      <c r="K8" s="371"/>
      <c r="L8" s="372"/>
      <c r="M8" s="373"/>
      <c r="N8" s="374"/>
      <c r="O8" s="408"/>
      <c r="P8" s="408"/>
      <c r="Q8" s="408"/>
      <c r="R8" s="408"/>
      <c r="S8" s="408"/>
      <c r="T8" s="433"/>
      <c r="U8" s="408"/>
      <c r="V8" s="301" t="s">
        <v>397</v>
      </c>
      <c r="W8" s="301" t="s">
        <v>250</v>
      </c>
      <c r="X8" s="434" t="s">
        <v>402</v>
      </c>
      <c r="Y8" s="434" t="s">
        <v>401</v>
      </c>
      <c r="Z8" s="434" t="s">
        <v>398</v>
      </c>
      <c r="AA8" s="301" t="s">
        <v>400</v>
      </c>
      <c r="AB8" s="155" t="s">
        <v>28</v>
      </c>
      <c r="AC8" s="155" t="s">
        <v>28</v>
      </c>
      <c r="AD8" s="155" t="s">
        <v>28</v>
      </c>
      <c r="AE8" s="155" t="s">
        <v>28</v>
      </c>
      <c r="AF8" s="155"/>
      <c r="AG8" s="155" t="s">
        <v>28</v>
      </c>
      <c r="AH8" s="155"/>
      <c r="AI8" s="155" t="s">
        <v>28</v>
      </c>
      <c r="AJ8" s="155"/>
      <c r="AK8" s="155" t="s">
        <v>28</v>
      </c>
      <c r="AL8" s="155"/>
      <c r="AM8" s="155" t="s">
        <v>28</v>
      </c>
      <c r="AN8" s="155" t="s">
        <v>28</v>
      </c>
      <c r="AO8" s="357"/>
      <c r="AP8" s="413"/>
      <c r="AQ8" s="94"/>
      <c r="AS8" s="105" t="s">
        <v>28</v>
      </c>
      <c r="AT8" s="105" t="s">
        <v>28</v>
      </c>
      <c r="AU8" s="105" t="s">
        <v>28</v>
      </c>
      <c r="AV8" s="105" t="s">
        <v>28</v>
      </c>
      <c r="AW8" s="105" t="s">
        <v>28</v>
      </c>
      <c r="AX8" s="105" t="s">
        <v>349</v>
      </c>
      <c r="AY8" s="105" t="s">
        <v>28</v>
      </c>
      <c r="AZ8" s="105" t="s">
        <v>28</v>
      </c>
    </row>
    <row r="9" spans="1:80" ht="15.75" customHeight="1" thickBot="1">
      <c r="A9" s="156">
        <v>1</v>
      </c>
      <c r="B9" s="157">
        <v>2</v>
      </c>
      <c r="C9" s="378">
        <v>3</v>
      </c>
      <c r="D9" s="379"/>
      <c r="E9" s="380"/>
      <c r="F9" s="378">
        <v>4</v>
      </c>
      <c r="G9" s="379"/>
      <c r="H9" s="380"/>
      <c r="I9" s="378">
        <v>5</v>
      </c>
      <c r="J9" s="379"/>
      <c r="K9" s="380"/>
      <c r="L9" s="378">
        <v>6</v>
      </c>
      <c r="M9" s="379"/>
      <c r="N9" s="380"/>
      <c r="O9" s="158">
        <v>7</v>
      </c>
      <c r="P9" s="159">
        <v>8</v>
      </c>
      <c r="Q9" s="159">
        <v>9</v>
      </c>
      <c r="R9" s="159">
        <v>8</v>
      </c>
      <c r="S9" s="159">
        <v>10</v>
      </c>
      <c r="T9" s="159">
        <v>11</v>
      </c>
      <c r="U9" s="159">
        <v>12</v>
      </c>
      <c r="V9" s="291">
        <v>13</v>
      </c>
      <c r="W9" s="302">
        <v>14</v>
      </c>
      <c r="X9" s="302">
        <v>14</v>
      </c>
      <c r="Y9" s="302">
        <v>14</v>
      </c>
      <c r="Z9" s="302">
        <v>14</v>
      </c>
      <c r="AA9" s="302">
        <v>14</v>
      </c>
      <c r="AB9" s="302">
        <v>14</v>
      </c>
      <c r="AC9" s="302">
        <v>14</v>
      </c>
      <c r="AD9" s="302">
        <v>14</v>
      </c>
      <c r="AE9" s="302">
        <v>14</v>
      </c>
      <c r="AF9" s="302">
        <v>14</v>
      </c>
      <c r="AG9" s="302">
        <v>14</v>
      </c>
      <c r="AH9" s="302">
        <v>14</v>
      </c>
      <c r="AI9" s="302">
        <v>14</v>
      </c>
      <c r="AJ9" s="302">
        <v>14</v>
      </c>
      <c r="AK9" s="302">
        <v>14</v>
      </c>
      <c r="AL9" s="302">
        <v>14</v>
      </c>
      <c r="AM9" s="302">
        <v>14</v>
      </c>
      <c r="AN9" s="160">
        <v>25</v>
      </c>
      <c r="AO9" s="359"/>
      <c r="AP9" s="414"/>
      <c r="AS9" s="129">
        <v>14</v>
      </c>
      <c r="AT9" s="129">
        <v>15</v>
      </c>
      <c r="AU9" s="129">
        <v>16</v>
      </c>
      <c r="AV9" s="129">
        <v>17</v>
      </c>
      <c r="AW9" s="129">
        <v>19</v>
      </c>
      <c r="AX9" s="129">
        <v>20</v>
      </c>
      <c r="AY9" s="129">
        <v>21</v>
      </c>
      <c r="AZ9" s="129">
        <v>22</v>
      </c>
    </row>
    <row r="10" spans="1:80" s="72" customFormat="1" ht="11.25" customHeight="1">
      <c r="A10" s="161"/>
      <c r="B10" s="162" t="s">
        <v>29</v>
      </c>
      <c r="C10" s="375">
        <f>C11+C40</f>
        <v>0</v>
      </c>
      <c r="D10" s="376"/>
      <c r="E10" s="377"/>
      <c r="F10" s="375">
        <f>F11+F40</f>
        <v>10</v>
      </c>
      <c r="G10" s="376"/>
      <c r="H10" s="377"/>
      <c r="I10" s="375">
        <f>I11+I40</f>
        <v>4</v>
      </c>
      <c r="J10" s="376"/>
      <c r="K10" s="377"/>
      <c r="L10" s="375">
        <f>L11+L40</f>
        <v>3</v>
      </c>
      <c r="M10" s="376"/>
      <c r="N10" s="377"/>
      <c r="O10" s="163">
        <f t="shared" ref="O10:R10" si="0">O11+O40+O47+O48</f>
        <v>1476</v>
      </c>
      <c r="P10" s="163">
        <f t="shared" si="0"/>
        <v>12</v>
      </c>
      <c r="Q10" s="163">
        <f t="shared" si="0"/>
        <v>0</v>
      </c>
      <c r="R10" s="163">
        <f t="shared" si="0"/>
        <v>0</v>
      </c>
      <c r="S10" s="163">
        <f t="shared" ref="S10:AC10" si="1">S11+S40+S47+S48</f>
        <v>99</v>
      </c>
      <c r="T10" s="163">
        <f t="shared" si="1"/>
        <v>0</v>
      </c>
      <c r="U10" s="163">
        <f t="shared" si="1"/>
        <v>1365</v>
      </c>
      <c r="V10" s="163">
        <f t="shared" si="1"/>
        <v>1365</v>
      </c>
      <c r="W10" s="163">
        <f t="shared" si="1"/>
        <v>0</v>
      </c>
      <c r="X10" s="163">
        <f t="shared" si="1"/>
        <v>12</v>
      </c>
      <c r="Y10" s="163">
        <f t="shared" si="1"/>
        <v>163</v>
      </c>
      <c r="Z10" s="163">
        <f t="shared" si="1"/>
        <v>223</v>
      </c>
      <c r="AA10" s="163">
        <f t="shared" si="1"/>
        <v>173</v>
      </c>
      <c r="AB10" s="163">
        <f t="shared" si="1"/>
        <v>576</v>
      </c>
      <c r="AC10" s="163">
        <f t="shared" si="1"/>
        <v>828</v>
      </c>
      <c r="AD10" s="164">
        <f t="shared" ref="AD10:AL10" si="2">AD11+AD40</f>
        <v>0</v>
      </c>
      <c r="AE10" s="164">
        <f t="shared" si="2"/>
        <v>0</v>
      </c>
      <c r="AF10" s="164">
        <f t="shared" si="2"/>
        <v>0</v>
      </c>
      <c r="AG10" s="164">
        <f>AG11+AG40</f>
        <v>0</v>
      </c>
      <c r="AH10" s="164">
        <f t="shared" si="2"/>
        <v>0</v>
      </c>
      <c r="AI10" s="164">
        <f>AI11+AI40</f>
        <v>0</v>
      </c>
      <c r="AJ10" s="164">
        <f t="shared" si="2"/>
        <v>0</v>
      </c>
      <c r="AK10" s="164">
        <f>AK11+AK40</f>
        <v>0</v>
      </c>
      <c r="AL10" s="164">
        <f t="shared" si="2"/>
        <v>0</v>
      </c>
      <c r="AM10" s="164">
        <f>AM11+AM40</f>
        <v>0</v>
      </c>
      <c r="AN10" s="164">
        <f>AN11+AN40</f>
        <v>0</v>
      </c>
      <c r="AO10" s="70">
        <v>1476</v>
      </c>
      <c r="AP10" s="71"/>
      <c r="AQ10" s="1"/>
      <c r="AR10" s="1"/>
      <c r="AS10" s="140">
        <f>AS11+AS40</f>
        <v>24.61538461538462</v>
      </c>
      <c r="AT10" s="140">
        <f t="shared" ref="AT10:AZ10" si="3">AT11+AT40</f>
        <v>35.38461538461538</v>
      </c>
      <c r="AU10" s="140">
        <f t="shared" si="3"/>
        <v>0</v>
      </c>
      <c r="AV10" s="140">
        <f t="shared" si="3"/>
        <v>0</v>
      </c>
      <c r="AW10" s="140">
        <f t="shared" si="3"/>
        <v>0</v>
      </c>
      <c r="AX10" s="140">
        <f t="shared" si="3"/>
        <v>0</v>
      </c>
      <c r="AY10" s="140">
        <f t="shared" si="3"/>
        <v>0</v>
      </c>
      <c r="AZ10" s="140">
        <f t="shared" si="3"/>
        <v>0</v>
      </c>
      <c r="BA10" s="141">
        <f>SUM(AS10:AZ10)</f>
        <v>60</v>
      </c>
      <c r="BB10" s="1"/>
      <c r="BC10" s="1"/>
      <c r="BD10" s="1"/>
      <c r="BE10" s="1"/>
      <c r="BF10" s="1"/>
      <c r="BG10" s="1"/>
      <c r="BH10" s="1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</row>
    <row r="11" spans="1:80" ht="11.25" customHeight="1">
      <c r="A11" s="165" t="s">
        <v>368</v>
      </c>
      <c r="B11" s="166" t="s">
        <v>369</v>
      </c>
      <c r="C11" s="335">
        <f>COUNTIF(C12:E39,1)+COUNTIF(C12:E39,2)+COUNTIF(C12:E39,3)+COUNTIF(C12:E39,4)+COUNTIF(C12:E39,5)+COUNTIF(C12:E39,6)+COUNTIF(C12:E39,7)+COUNTIF(C12:E39,8)</f>
        <v>0</v>
      </c>
      <c r="D11" s="335"/>
      <c r="E11" s="336"/>
      <c r="F11" s="337">
        <f>COUNTIF(F12:H39,1)+COUNTIF(F12:H39,2)+COUNTIF(F12:H39,3)+COUNTIF(F12:H39,4)+COUNTIF(F12:H39,5)+COUNTIF(F12:H39,6)+COUNTIF(F12:H39,7)+COUNTIF(F12:H39,8)</f>
        <v>6</v>
      </c>
      <c r="G11" s="335"/>
      <c r="H11" s="336"/>
      <c r="I11" s="337">
        <f>COUNTIF(I12:K39,1)+COUNTIF(I12:K39,2)+COUNTIF(I12:K39,3)+COUNTIF(I12:K39,4)+COUNTIF(I12:K39,5)+COUNTIF(I12:K39,6)+COUNTIF(I12:K39,7)+COUNTIF(I12:K39,8)</f>
        <v>0</v>
      </c>
      <c r="J11" s="335"/>
      <c r="K11" s="336"/>
      <c r="L11" s="337">
        <f>COUNTIF(L12:N39,1)+COUNTIF(L12:N39,2)+COUNTIF(L12:N39,3)+COUNTIF(L12:N39,4)+COUNTIF(L12:N39,5)+COUNTIF(L12:N39,6)+COUNTIF(L12:N39,7)+COUNTIF(L12:N39,8)</f>
        <v>3</v>
      </c>
      <c r="M11" s="335"/>
      <c r="N11" s="336"/>
      <c r="O11" s="167">
        <f>SUM(O12:O25)</f>
        <v>741</v>
      </c>
      <c r="P11" s="167">
        <f t="shared" ref="P11:AC11" si="4">SUM(P12:P25)</f>
        <v>0</v>
      </c>
      <c r="Q11" s="167">
        <f t="shared" si="4"/>
        <v>0</v>
      </c>
      <c r="R11" s="167">
        <f t="shared" si="4"/>
        <v>0</v>
      </c>
      <c r="S11" s="167">
        <f t="shared" si="4"/>
        <v>0</v>
      </c>
      <c r="T11" s="167">
        <f t="shared" si="4"/>
        <v>0</v>
      </c>
      <c r="U11" s="167">
        <f t="shared" si="4"/>
        <v>741</v>
      </c>
      <c r="V11" s="167">
        <f t="shared" si="4"/>
        <v>741</v>
      </c>
      <c r="W11" s="167">
        <f t="shared" si="4"/>
        <v>0</v>
      </c>
      <c r="X11" s="167">
        <f t="shared" si="4"/>
        <v>12</v>
      </c>
      <c r="Y11" s="167">
        <f t="shared" si="4"/>
        <v>45</v>
      </c>
      <c r="Z11" s="167">
        <f t="shared" si="4"/>
        <v>63</v>
      </c>
      <c r="AA11" s="167">
        <f t="shared" si="4"/>
        <v>63</v>
      </c>
      <c r="AB11" s="167">
        <f t="shared" si="4"/>
        <v>304</v>
      </c>
      <c r="AC11" s="167">
        <f t="shared" si="4"/>
        <v>437</v>
      </c>
      <c r="AD11" s="168">
        <f t="shared" ref="AD11:AN11" si="5">SUM(AD12:AD39)</f>
        <v>0</v>
      </c>
      <c r="AE11" s="168">
        <f t="shared" si="5"/>
        <v>0</v>
      </c>
      <c r="AF11" s="168">
        <f t="shared" si="5"/>
        <v>0</v>
      </c>
      <c r="AG11" s="168">
        <f t="shared" si="5"/>
        <v>0</v>
      </c>
      <c r="AH11" s="168">
        <f t="shared" si="5"/>
        <v>0</v>
      </c>
      <c r="AI11" s="168">
        <f t="shared" si="5"/>
        <v>0</v>
      </c>
      <c r="AJ11" s="168">
        <f t="shared" si="5"/>
        <v>0</v>
      </c>
      <c r="AK11" s="168">
        <f t="shared" si="5"/>
        <v>0</v>
      </c>
      <c r="AL11" s="168">
        <f t="shared" si="5"/>
        <v>0</v>
      </c>
      <c r="AM11" s="168">
        <f t="shared" si="5"/>
        <v>0</v>
      </c>
      <c r="AN11" s="168">
        <f t="shared" si="5"/>
        <v>0</v>
      </c>
      <c r="AO11" s="49"/>
      <c r="AP11" s="50"/>
      <c r="AS11" s="136">
        <f>SUM(AS12:AS20)</f>
        <v>0</v>
      </c>
      <c r="AT11" s="136">
        <f t="shared" ref="AT11:AZ11" si="6">SUM(AT12:AT20)</f>
        <v>0</v>
      </c>
      <c r="AU11" s="136">
        <f t="shared" si="6"/>
        <v>0</v>
      </c>
      <c r="AV11" s="136">
        <f t="shared" si="6"/>
        <v>0</v>
      </c>
      <c r="AW11" s="136">
        <f t="shared" si="6"/>
        <v>0</v>
      </c>
      <c r="AX11" s="136">
        <f t="shared" si="6"/>
        <v>0</v>
      </c>
      <c r="AY11" s="136">
        <f t="shared" si="6"/>
        <v>0</v>
      </c>
      <c r="AZ11" s="136">
        <f t="shared" si="6"/>
        <v>0</v>
      </c>
      <c r="BA11" s="141">
        <f>SUM(AS11:AZ11)</f>
        <v>0</v>
      </c>
    </row>
    <row r="12" spans="1:80">
      <c r="A12" s="169" t="s">
        <v>371</v>
      </c>
      <c r="B12" s="170" t="s">
        <v>269</v>
      </c>
      <c r="C12" s="171"/>
      <c r="D12" s="172"/>
      <c r="E12" s="173"/>
      <c r="F12" s="174"/>
      <c r="G12" s="172"/>
      <c r="H12" s="173"/>
      <c r="I12" s="175"/>
      <c r="J12" s="172"/>
      <c r="K12" s="176"/>
      <c r="L12" s="171"/>
      <c r="M12" s="171">
        <v>2</v>
      </c>
      <c r="N12" s="171"/>
      <c r="O12" s="177">
        <f>SUM(P12:U12)</f>
        <v>117</v>
      </c>
      <c r="P12" s="177"/>
      <c r="Q12" s="177"/>
      <c r="R12" s="177"/>
      <c r="S12" s="177"/>
      <c r="T12" s="177"/>
      <c r="U12" s="297">
        <f>SUM(AB12:AM12)</f>
        <v>117</v>
      </c>
      <c r="V12" s="297">
        <f>U12</f>
        <v>117</v>
      </c>
      <c r="W12" s="304"/>
      <c r="X12" s="304"/>
      <c r="Y12" s="303"/>
      <c r="Z12" s="303">
        <v>8</v>
      </c>
      <c r="AA12" s="303">
        <v>4</v>
      </c>
      <c r="AB12" s="178">
        <v>48</v>
      </c>
      <c r="AC12" s="178">
        <v>69</v>
      </c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352"/>
      <c r="AP12" s="354"/>
      <c r="AS12" s="131">
        <f t="shared" ref="AS12:AV15" si="7">$S12*(AB12*100/$U12)/100</f>
        <v>0</v>
      </c>
      <c r="AT12" s="131">
        <f t="shared" si="7"/>
        <v>0</v>
      </c>
      <c r="AU12" s="131">
        <f t="shared" si="7"/>
        <v>0</v>
      </c>
      <c r="AV12" s="131">
        <f t="shared" si="7"/>
        <v>0</v>
      </c>
      <c r="AW12" s="131">
        <f>$S12*(AG12*100/$U12)/100</f>
        <v>0</v>
      </c>
      <c r="AX12" s="131">
        <f>$S12*(AI12*100/$U12)/100</f>
        <v>0</v>
      </c>
      <c r="AY12" s="131">
        <f>$S12*(AK12*100/$U12)/100</f>
        <v>0</v>
      </c>
      <c r="AZ12" s="131">
        <f>$S12*(AM12*100/$U12)/100</f>
        <v>0</v>
      </c>
    </row>
    <row r="13" spans="1:80">
      <c r="A13" s="169" t="s">
        <v>372</v>
      </c>
      <c r="B13" s="170" t="s">
        <v>270</v>
      </c>
      <c r="C13" s="171"/>
      <c r="D13" s="172"/>
      <c r="E13" s="173"/>
      <c r="F13" s="174"/>
      <c r="G13" s="172">
        <v>2</v>
      </c>
      <c r="H13" s="173"/>
      <c r="I13" s="175"/>
      <c r="J13" s="172"/>
      <c r="K13" s="179"/>
      <c r="L13" s="171"/>
      <c r="M13" s="171"/>
      <c r="N13" s="171"/>
      <c r="O13" s="177">
        <f t="shared" ref="O13:O44" si="8">SUM(P13:U13)</f>
        <v>117</v>
      </c>
      <c r="P13" s="177"/>
      <c r="Q13" s="177"/>
      <c r="R13" s="177"/>
      <c r="S13" s="177"/>
      <c r="T13" s="177"/>
      <c r="U13" s="297">
        <v>117</v>
      </c>
      <c r="V13" s="297">
        <f t="shared" ref="V13:V21" si="9">U13</f>
        <v>117</v>
      </c>
      <c r="W13" s="304"/>
      <c r="X13" s="304"/>
      <c r="Y13" s="303"/>
      <c r="Z13" s="303">
        <v>2</v>
      </c>
      <c r="AA13" s="303">
        <v>2</v>
      </c>
      <c r="AB13" s="178">
        <v>48</v>
      </c>
      <c r="AC13" s="178">
        <v>69</v>
      </c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80"/>
      <c r="AO13" s="353"/>
      <c r="AP13" s="355"/>
      <c r="AS13" s="131">
        <f t="shared" si="7"/>
        <v>0</v>
      </c>
      <c r="AT13" s="131">
        <f t="shared" si="7"/>
        <v>0</v>
      </c>
      <c r="AU13" s="131">
        <f t="shared" si="7"/>
        <v>0</v>
      </c>
      <c r="AV13" s="131">
        <f t="shared" si="7"/>
        <v>0</v>
      </c>
      <c r="AW13" s="131">
        <f>$S13*(AG13*100/$U13)/100</f>
        <v>0</v>
      </c>
      <c r="AX13" s="131">
        <f>$S13*(AI13*100/$U13)/100</f>
        <v>0</v>
      </c>
      <c r="AY13" s="131">
        <f>$S13*(AK13*100/$U13)/100</f>
        <v>0</v>
      </c>
      <c r="AZ13" s="131">
        <f>$S13*(AM13*100/$U13)/100</f>
        <v>0</v>
      </c>
    </row>
    <row r="14" spans="1:80">
      <c r="A14" s="169" t="s">
        <v>373</v>
      </c>
      <c r="B14" s="170" t="s">
        <v>186</v>
      </c>
      <c r="C14" s="181"/>
      <c r="D14" s="118"/>
      <c r="E14" s="182"/>
      <c r="F14" s="183"/>
      <c r="G14" s="118"/>
      <c r="H14" s="182"/>
      <c r="I14" s="184"/>
      <c r="J14" s="118"/>
      <c r="K14" s="176"/>
      <c r="L14" s="181"/>
      <c r="M14" s="181">
        <v>2</v>
      </c>
      <c r="N14" s="181"/>
      <c r="O14" s="177">
        <f t="shared" si="8"/>
        <v>78</v>
      </c>
      <c r="P14" s="177"/>
      <c r="Q14" s="177"/>
      <c r="R14" s="177"/>
      <c r="S14" s="177"/>
      <c r="T14" s="177"/>
      <c r="U14" s="297">
        <f t="shared" ref="U14:U39" si="10">SUM(AB14:AM14)</f>
        <v>78</v>
      </c>
      <c r="V14" s="297">
        <f t="shared" si="9"/>
        <v>78</v>
      </c>
      <c r="W14" s="304"/>
      <c r="X14" s="304"/>
      <c r="Y14" s="303"/>
      <c r="Z14" s="303">
        <v>2</v>
      </c>
      <c r="AA14" s="303">
        <v>2</v>
      </c>
      <c r="AB14" s="178">
        <v>32</v>
      </c>
      <c r="AC14" s="178">
        <v>46</v>
      </c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80"/>
      <c r="AO14" s="114"/>
      <c r="AP14" s="115"/>
      <c r="AS14" s="131">
        <f t="shared" si="7"/>
        <v>0</v>
      </c>
      <c r="AT14" s="131">
        <f t="shared" si="7"/>
        <v>0</v>
      </c>
      <c r="AU14" s="131">
        <f t="shared" si="7"/>
        <v>0</v>
      </c>
      <c r="AV14" s="131">
        <f t="shared" si="7"/>
        <v>0</v>
      </c>
      <c r="AW14" s="131">
        <f>$S14*(AG14*100/$U14)/100</f>
        <v>0</v>
      </c>
      <c r="AX14" s="131">
        <f>$S14*(AI14*100/$U14)/100</f>
        <v>0</v>
      </c>
      <c r="AY14" s="131">
        <f>$S14*(AK14*100/$U14)/100</f>
        <v>0</v>
      </c>
      <c r="AZ14" s="131">
        <f>$S14*(AM14*100/$U14)/100</f>
        <v>0</v>
      </c>
    </row>
    <row r="15" spans="1:80" ht="11.25" customHeight="1">
      <c r="A15" s="169" t="s">
        <v>374</v>
      </c>
      <c r="B15" s="170" t="s">
        <v>191</v>
      </c>
      <c r="C15" s="181"/>
      <c r="D15" s="118"/>
      <c r="E15" s="182"/>
      <c r="F15" s="183"/>
      <c r="G15" s="118">
        <v>2</v>
      </c>
      <c r="H15" s="182"/>
      <c r="I15" s="184"/>
      <c r="J15" s="118"/>
      <c r="K15" s="176"/>
      <c r="L15" s="181"/>
      <c r="M15" s="181"/>
      <c r="N15" s="181"/>
      <c r="O15" s="177">
        <f t="shared" si="8"/>
        <v>78</v>
      </c>
      <c r="P15" s="177"/>
      <c r="Q15" s="177"/>
      <c r="R15" s="177"/>
      <c r="S15" s="177"/>
      <c r="T15" s="177"/>
      <c r="U15" s="297">
        <f t="shared" si="10"/>
        <v>78</v>
      </c>
      <c r="V15" s="297">
        <f t="shared" si="9"/>
        <v>78</v>
      </c>
      <c r="W15" s="304"/>
      <c r="X15" s="304"/>
      <c r="Y15" s="303"/>
      <c r="Z15" s="303">
        <v>6</v>
      </c>
      <c r="AA15" s="303">
        <v>6</v>
      </c>
      <c r="AB15" s="178">
        <v>32</v>
      </c>
      <c r="AC15" s="178">
        <v>46</v>
      </c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9"/>
      <c r="AP15" s="52"/>
      <c r="AS15" s="131">
        <f t="shared" si="7"/>
        <v>0</v>
      </c>
      <c r="AT15" s="131">
        <f t="shared" si="7"/>
        <v>0</v>
      </c>
      <c r="AU15" s="131">
        <f t="shared" si="7"/>
        <v>0</v>
      </c>
      <c r="AV15" s="131">
        <f t="shared" si="7"/>
        <v>0</v>
      </c>
      <c r="AW15" s="131">
        <f>$S15*(AG15*100/$U15)/100</f>
        <v>0</v>
      </c>
      <c r="AX15" s="131">
        <f>$S15*(AI15*100/$U15)/100</f>
        <v>0</v>
      </c>
      <c r="AY15" s="131">
        <f>$S15*(AK15*100/$U15)/100</f>
        <v>0</v>
      </c>
      <c r="AZ15" s="131">
        <f>$S15*(AM15*100/$U15)/100</f>
        <v>0</v>
      </c>
    </row>
    <row r="16" spans="1:80" ht="11.25" customHeight="1">
      <c r="A16" s="436" t="s">
        <v>375</v>
      </c>
      <c r="B16" s="185" t="s">
        <v>364</v>
      </c>
      <c r="C16" s="185"/>
      <c r="D16" s="185"/>
      <c r="E16" s="186"/>
      <c r="F16" s="185"/>
      <c r="G16" s="187">
        <v>2</v>
      </c>
      <c r="H16" s="186"/>
      <c r="I16" s="185"/>
      <c r="J16" s="185"/>
      <c r="K16" s="186"/>
      <c r="L16" s="185"/>
      <c r="M16" s="185"/>
      <c r="N16" s="186"/>
      <c r="O16" s="177">
        <f t="shared" si="8"/>
        <v>78</v>
      </c>
      <c r="P16" s="188"/>
      <c r="Q16" s="188"/>
      <c r="R16" s="189"/>
      <c r="S16" s="186"/>
      <c r="T16" s="188"/>
      <c r="U16" s="297">
        <f t="shared" si="10"/>
        <v>78</v>
      </c>
      <c r="V16" s="297">
        <f t="shared" si="9"/>
        <v>78</v>
      </c>
      <c r="W16" s="304"/>
      <c r="X16" s="304"/>
      <c r="Y16" s="303"/>
      <c r="Z16" s="303">
        <v>14</v>
      </c>
      <c r="AA16" s="190">
        <v>6</v>
      </c>
      <c r="AB16" s="190">
        <v>32</v>
      </c>
      <c r="AC16" s="187">
        <v>46</v>
      </c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9"/>
      <c r="AP16" s="52"/>
      <c r="AS16" s="131">
        <f t="shared" ref="AS16:AT20" si="11">$S17*(AB17*100/$U17)/100</f>
        <v>0</v>
      </c>
      <c r="AT16" s="131">
        <f t="shared" si="11"/>
        <v>0</v>
      </c>
      <c r="AU16" s="131">
        <f t="shared" ref="AU16:AV20" si="12">$S17*(AD16*100/$U17)/100</f>
        <v>0</v>
      </c>
      <c r="AV16" s="131">
        <f t="shared" si="12"/>
        <v>0</v>
      </c>
      <c r="AW16" s="131">
        <f>$S17*(AG16*100/$U17)/100</f>
        <v>0</v>
      </c>
      <c r="AX16" s="131">
        <f>$S17*(AI16*100/$U17)/100</f>
        <v>0</v>
      </c>
      <c r="AY16" s="131">
        <f>$S17*(AK16*100/$U17)/100</f>
        <v>0</v>
      </c>
      <c r="AZ16" s="131">
        <f>$S17*(AM16*100/$U17)/100</f>
        <v>0</v>
      </c>
    </row>
    <row r="17" spans="1:52">
      <c r="A17" s="169" t="s">
        <v>376</v>
      </c>
      <c r="B17" s="170" t="s">
        <v>361</v>
      </c>
      <c r="C17" s="181"/>
      <c r="D17" s="118"/>
      <c r="E17" s="182"/>
      <c r="F17" s="183"/>
      <c r="G17" s="118">
        <v>2</v>
      </c>
      <c r="H17" s="182"/>
      <c r="I17" s="184"/>
      <c r="J17" s="118"/>
      <c r="K17" s="176"/>
      <c r="L17" s="181"/>
      <c r="M17" s="181"/>
      <c r="N17" s="181"/>
      <c r="O17" s="177">
        <f>SUM(P17:U17)</f>
        <v>39</v>
      </c>
      <c r="P17" s="177"/>
      <c r="Q17" s="177"/>
      <c r="R17" s="177"/>
      <c r="S17" s="177"/>
      <c r="T17" s="177"/>
      <c r="U17" s="297">
        <f t="shared" si="10"/>
        <v>39</v>
      </c>
      <c r="V17" s="297">
        <f t="shared" si="9"/>
        <v>39</v>
      </c>
      <c r="W17" s="304"/>
      <c r="X17" s="303"/>
      <c r="Y17" s="303">
        <v>19</v>
      </c>
      <c r="Z17" s="303">
        <v>3</v>
      </c>
      <c r="AA17" s="303">
        <v>2</v>
      </c>
      <c r="AB17" s="178">
        <v>16</v>
      </c>
      <c r="AC17" s="178">
        <v>23</v>
      </c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9"/>
      <c r="AP17" s="52"/>
      <c r="AS17" s="131">
        <f t="shared" si="11"/>
        <v>0</v>
      </c>
      <c r="AT17" s="131">
        <f t="shared" si="11"/>
        <v>0</v>
      </c>
      <c r="AU17" s="131">
        <f t="shared" si="12"/>
        <v>0</v>
      </c>
      <c r="AV17" s="131">
        <f t="shared" si="12"/>
        <v>0</v>
      </c>
      <c r="AW17" s="131">
        <f>$S18*(AG17*100/$U18)/100</f>
        <v>0</v>
      </c>
      <c r="AX17" s="131">
        <f>$S18*(AI17*100/$U18)/100</f>
        <v>0</v>
      </c>
      <c r="AY17" s="131">
        <f>$S18*(AK17*100/$U18)/100</f>
        <v>0</v>
      </c>
      <c r="AZ17" s="131">
        <f>$S18*(AM17*100/$U18)/100</f>
        <v>0</v>
      </c>
    </row>
    <row r="18" spans="1:52">
      <c r="A18" s="169" t="s">
        <v>377</v>
      </c>
      <c r="B18" s="170" t="s">
        <v>362</v>
      </c>
      <c r="C18" s="181"/>
      <c r="D18" s="118"/>
      <c r="E18" s="182"/>
      <c r="F18" s="183"/>
      <c r="G18" s="118"/>
      <c r="H18" s="182"/>
      <c r="I18" s="184"/>
      <c r="J18" s="118"/>
      <c r="K18" s="176"/>
      <c r="L18" s="181"/>
      <c r="M18" s="181">
        <v>2</v>
      </c>
      <c r="N18" s="181"/>
      <c r="O18" s="177">
        <f>SUM(P18:U18)</f>
        <v>39</v>
      </c>
      <c r="P18" s="177"/>
      <c r="Q18" s="177"/>
      <c r="R18" s="177"/>
      <c r="S18" s="177"/>
      <c r="T18" s="177"/>
      <c r="U18" s="297">
        <f t="shared" si="10"/>
        <v>39</v>
      </c>
      <c r="V18" s="297">
        <f t="shared" si="9"/>
        <v>39</v>
      </c>
      <c r="W18" s="304"/>
      <c r="X18" s="304">
        <v>6</v>
      </c>
      <c r="Y18" s="303">
        <v>13</v>
      </c>
      <c r="Z18" s="303"/>
      <c r="AA18" s="303">
        <v>1</v>
      </c>
      <c r="AB18" s="178">
        <v>16</v>
      </c>
      <c r="AC18" s="178">
        <v>23</v>
      </c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9"/>
      <c r="AP18" s="52"/>
      <c r="AS18" s="131">
        <f t="shared" si="11"/>
        <v>0</v>
      </c>
      <c r="AT18" s="131">
        <f t="shared" si="11"/>
        <v>0</v>
      </c>
      <c r="AU18" s="131">
        <f t="shared" si="12"/>
        <v>0</v>
      </c>
      <c r="AV18" s="131">
        <f t="shared" si="12"/>
        <v>0</v>
      </c>
      <c r="AW18" s="131">
        <f>$S19*(AG18*100/$U19)/100</f>
        <v>0</v>
      </c>
      <c r="AX18" s="131">
        <f>$S19*(AI18*100/$U19)/100</f>
        <v>0</v>
      </c>
      <c r="AY18" s="131">
        <f>$S19*(AK18*100/$U19)/100</f>
        <v>0</v>
      </c>
      <c r="AZ18" s="131">
        <f>$S19*(AM18*100/$U19)/100</f>
        <v>0</v>
      </c>
    </row>
    <row r="19" spans="1:52">
      <c r="A19" s="169" t="s">
        <v>378</v>
      </c>
      <c r="B19" s="170" t="s">
        <v>363</v>
      </c>
      <c r="C19" s="181"/>
      <c r="D19" s="118"/>
      <c r="E19" s="182"/>
      <c r="F19" s="183"/>
      <c r="G19" s="118">
        <v>2</v>
      </c>
      <c r="H19" s="182"/>
      <c r="I19" s="184"/>
      <c r="J19" s="118"/>
      <c r="K19" s="176"/>
      <c r="L19" s="181"/>
      <c r="M19" s="181"/>
      <c r="N19" s="181"/>
      <c r="O19" s="177">
        <f>SUM(P19:U19)</f>
        <v>39</v>
      </c>
      <c r="P19" s="177"/>
      <c r="Q19" s="177"/>
      <c r="R19" s="177"/>
      <c r="S19" s="177"/>
      <c r="T19" s="177"/>
      <c r="U19" s="297">
        <f t="shared" si="10"/>
        <v>39</v>
      </c>
      <c r="V19" s="297">
        <f t="shared" si="9"/>
        <v>39</v>
      </c>
      <c r="W19" s="304"/>
      <c r="X19" s="304">
        <v>6</v>
      </c>
      <c r="Y19" s="303">
        <v>13</v>
      </c>
      <c r="Z19" s="303"/>
      <c r="AA19" s="303">
        <v>14</v>
      </c>
      <c r="AB19" s="178">
        <v>16</v>
      </c>
      <c r="AC19" s="178">
        <v>23</v>
      </c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9"/>
      <c r="AP19" s="52"/>
      <c r="AS19" s="131">
        <f t="shared" si="11"/>
        <v>0</v>
      </c>
      <c r="AT19" s="131">
        <f t="shared" si="11"/>
        <v>0</v>
      </c>
      <c r="AU19" s="131">
        <f t="shared" si="12"/>
        <v>0</v>
      </c>
      <c r="AV19" s="131">
        <f t="shared" si="12"/>
        <v>0</v>
      </c>
      <c r="AW19" s="131">
        <f>$S20*(AG19*100/$U20)/100</f>
        <v>0</v>
      </c>
      <c r="AX19" s="131">
        <f>$S20*(AI19*100/$U20)/100</f>
        <v>0</v>
      </c>
      <c r="AY19" s="131">
        <f>$S20*(AK19*100/$U20)/100</f>
        <v>0</v>
      </c>
      <c r="AZ19" s="131">
        <f>$S20*(AM19*100/$U20)/100</f>
        <v>0</v>
      </c>
    </row>
    <row r="20" spans="1:52" ht="14.25" customHeight="1">
      <c r="A20" s="169" t="s">
        <v>379</v>
      </c>
      <c r="B20" s="170" t="s">
        <v>189</v>
      </c>
      <c r="C20" s="181"/>
      <c r="D20" s="118"/>
      <c r="E20" s="182"/>
      <c r="F20" s="289" t="s">
        <v>394</v>
      </c>
      <c r="G20" s="118" t="s">
        <v>266</v>
      </c>
      <c r="H20" s="182"/>
      <c r="I20" s="184"/>
      <c r="J20" s="118"/>
      <c r="K20" s="176"/>
      <c r="L20" s="181"/>
      <c r="M20" s="181"/>
      <c r="N20" s="181"/>
      <c r="O20" s="177">
        <f>SUM(P20:U20)</f>
        <v>78</v>
      </c>
      <c r="P20" s="177"/>
      <c r="Q20" s="177"/>
      <c r="R20" s="177"/>
      <c r="S20" s="177"/>
      <c r="T20" s="177"/>
      <c r="U20" s="297">
        <f t="shared" si="10"/>
        <v>78</v>
      </c>
      <c r="V20" s="297">
        <f t="shared" si="9"/>
        <v>78</v>
      </c>
      <c r="W20" s="304"/>
      <c r="X20" s="304"/>
      <c r="Y20" s="303"/>
      <c r="Z20" s="303">
        <v>8</v>
      </c>
      <c r="AA20" s="303">
        <v>8</v>
      </c>
      <c r="AB20" s="178">
        <v>32</v>
      </c>
      <c r="AC20" s="178">
        <v>46</v>
      </c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9"/>
      <c r="AP20" s="52"/>
      <c r="AS20" s="131">
        <f t="shared" si="11"/>
        <v>0</v>
      </c>
      <c r="AT20" s="131">
        <f t="shared" si="11"/>
        <v>0</v>
      </c>
      <c r="AU20" s="131">
        <f t="shared" si="12"/>
        <v>0</v>
      </c>
      <c r="AV20" s="131">
        <f t="shared" si="12"/>
        <v>0</v>
      </c>
      <c r="AW20" s="131">
        <f>$S21*(AG20*100/$U21)/100</f>
        <v>0</v>
      </c>
      <c r="AX20" s="131">
        <f>$S21*(AI20*100/$U21)/100</f>
        <v>0</v>
      </c>
      <c r="AY20" s="131">
        <f>$S21*(AK20*100/$U21)/100</f>
        <v>0</v>
      </c>
      <c r="AZ20" s="131">
        <f>$S21*(AM20*100/$U21)/100</f>
        <v>0</v>
      </c>
    </row>
    <row r="21" spans="1:52" ht="15" customHeight="1">
      <c r="A21" s="169" t="s">
        <v>380</v>
      </c>
      <c r="B21" s="286" t="s">
        <v>381</v>
      </c>
      <c r="C21" s="181"/>
      <c r="D21" s="118"/>
      <c r="E21" s="182"/>
      <c r="F21" s="183"/>
      <c r="G21" s="118">
        <v>2</v>
      </c>
      <c r="H21" s="182"/>
      <c r="I21" s="184"/>
      <c r="J21" s="118"/>
      <c r="K21" s="176"/>
      <c r="L21" s="181"/>
      <c r="M21" s="181"/>
      <c r="N21" s="181"/>
      <c r="O21" s="177">
        <f>SUM(P21:U21)</f>
        <v>78</v>
      </c>
      <c r="P21" s="177"/>
      <c r="Q21" s="177"/>
      <c r="R21" s="177"/>
      <c r="S21" s="177"/>
      <c r="T21" s="177"/>
      <c r="U21" s="297">
        <f>SUM(AB20:AM20)</f>
        <v>78</v>
      </c>
      <c r="V21" s="297">
        <f t="shared" si="9"/>
        <v>78</v>
      </c>
      <c r="W21" s="304"/>
      <c r="X21" s="304"/>
      <c r="Y21" s="303"/>
      <c r="Z21" s="303">
        <v>20</v>
      </c>
      <c r="AA21" s="303">
        <v>18</v>
      </c>
      <c r="AB21" s="178">
        <v>32</v>
      </c>
      <c r="AC21" s="178">
        <v>46</v>
      </c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9"/>
      <c r="AP21" s="52"/>
      <c r="AS21" s="131" t="e">
        <f>#REF!*(#REF!*100/#REF!)/100</f>
        <v>#REF!</v>
      </c>
      <c r="AT21" s="131" t="e">
        <f>#REF!*(#REF!*100/#REF!)/100</f>
        <v>#REF!</v>
      </c>
      <c r="AU21" s="131" t="e">
        <f>#REF!*(AD21*100/#REF!)/100</f>
        <v>#REF!</v>
      </c>
      <c r="AV21" s="131" t="e">
        <f>#REF!*(AE21*100/#REF!)/100</f>
        <v>#REF!</v>
      </c>
      <c r="AW21" s="131" t="e">
        <f>#REF!*(AG21*100/#REF!)/100</f>
        <v>#REF!</v>
      </c>
      <c r="AX21" s="131" t="e">
        <f>#REF!*(AI21*100/#REF!)/100</f>
        <v>#REF!</v>
      </c>
      <c r="AY21" s="131" t="e">
        <f>#REF!*(AK21*100/#REF!)/100</f>
        <v>#REF!</v>
      </c>
      <c r="AZ21" s="131" t="e">
        <f>#REF!*(AM21*100/#REF!)/100</f>
        <v>#REF!</v>
      </c>
    </row>
    <row r="22" spans="1:52" hidden="1">
      <c r="A22" s="169"/>
      <c r="B22" s="170"/>
      <c r="C22" s="181"/>
      <c r="D22" s="118"/>
      <c r="E22" s="182"/>
      <c r="F22" s="183"/>
      <c r="G22" s="118"/>
      <c r="H22" s="182"/>
      <c r="I22" s="184"/>
      <c r="J22" s="118"/>
      <c r="K22" s="181"/>
      <c r="L22" s="181"/>
      <c r="M22" s="181"/>
      <c r="N22" s="181"/>
      <c r="O22" s="177">
        <f t="shared" si="8"/>
        <v>0</v>
      </c>
      <c r="P22" s="177"/>
      <c r="Q22" s="177"/>
      <c r="R22" s="177"/>
      <c r="S22" s="177"/>
      <c r="T22" s="177"/>
      <c r="U22" s="177">
        <f t="shared" si="10"/>
        <v>0</v>
      </c>
      <c r="V22" s="297"/>
      <c r="W22" s="177">
        <f t="shared" ref="W22:W39" si="13">U22-Y22</f>
        <v>0</v>
      </c>
      <c r="X22" s="304"/>
      <c r="Y22" s="57"/>
      <c r="Z22" s="293"/>
      <c r="AA22" s="57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9"/>
      <c r="AP22" s="52">
        <f t="shared" ref="AP22:AP39" si="14">U22-AO22</f>
        <v>0</v>
      </c>
      <c r="AS22" s="131" t="e">
        <f t="shared" ref="AS22:AS39" si="15">$S22*(AB22*100/$U22)/100</f>
        <v>#DIV/0!</v>
      </c>
      <c r="AT22" s="131" t="e">
        <f t="shared" ref="AT22:AT39" si="16">$S22*(AC22*100/$U22)/100</f>
        <v>#DIV/0!</v>
      </c>
      <c r="AU22" s="131" t="e">
        <f t="shared" ref="AU22:AU39" si="17">$S22*(AD22*100/$U22)/100</f>
        <v>#DIV/0!</v>
      </c>
      <c r="AV22" s="131" t="e">
        <f t="shared" ref="AV22:AV39" si="18">$S22*(AE22*100/$U22)/100</f>
        <v>#DIV/0!</v>
      </c>
      <c r="AW22" s="131" t="e">
        <f t="shared" ref="AW22:AW39" si="19">$S22*(AG22*100/$U22)/100</f>
        <v>#DIV/0!</v>
      </c>
      <c r="AX22" s="131" t="e">
        <f t="shared" ref="AX22:AX39" si="20">$S22*(AI22*100/$U22)/100</f>
        <v>#DIV/0!</v>
      </c>
      <c r="AY22" s="131" t="e">
        <f t="shared" ref="AY22:AY39" si="21">$S22*(AK22*100/$U22)/100</f>
        <v>#DIV/0!</v>
      </c>
      <c r="AZ22" s="131" t="e">
        <f t="shared" ref="AZ22:AZ39" si="22">$S22*(AM22*100/$U22)/100</f>
        <v>#DIV/0!</v>
      </c>
    </row>
    <row r="23" spans="1:52" hidden="1">
      <c r="A23" s="191"/>
      <c r="B23" s="192"/>
      <c r="C23" s="181"/>
      <c r="D23" s="118"/>
      <c r="E23" s="182"/>
      <c r="F23" s="183"/>
      <c r="G23" s="118"/>
      <c r="H23" s="182"/>
      <c r="I23" s="184"/>
      <c r="J23" s="118"/>
      <c r="K23" s="181"/>
      <c r="L23" s="181"/>
      <c r="M23" s="181"/>
      <c r="N23" s="181"/>
      <c r="O23" s="177">
        <f t="shared" si="8"/>
        <v>0</v>
      </c>
      <c r="P23" s="177"/>
      <c r="Q23" s="177"/>
      <c r="R23" s="177"/>
      <c r="S23" s="177"/>
      <c r="T23" s="177"/>
      <c r="U23" s="177">
        <f t="shared" si="10"/>
        <v>0</v>
      </c>
      <c r="V23" s="297"/>
      <c r="W23" s="177">
        <f t="shared" si="13"/>
        <v>0</v>
      </c>
      <c r="X23" s="304"/>
      <c r="Y23" s="57"/>
      <c r="Z23" s="293"/>
      <c r="AA23" s="57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9"/>
      <c r="AP23" s="52">
        <f t="shared" si="14"/>
        <v>0</v>
      </c>
      <c r="AS23" s="131" t="e">
        <f t="shared" si="15"/>
        <v>#DIV/0!</v>
      </c>
      <c r="AT23" s="131" t="e">
        <f t="shared" si="16"/>
        <v>#DIV/0!</v>
      </c>
      <c r="AU23" s="131" t="e">
        <f t="shared" si="17"/>
        <v>#DIV/0!</v>
      </c>
      <c r="AV23" s="131" t="e">
        <f t="shared" si="18"/>
        <v>#DIV/0!</v>
      </c>
      <c r="AW23" s="131" t="e">
        <f t="shared" si="19"/>
        <v>#DIV/0!</v>
      </c>
      <c r="AX23" s="131" t="e">
        <f t="shared" si="20"/>
        <v>#DIV/0!</v>
      </c>
      <c r="AY23" s="131" t="e">
        <f t="shared" si="21"/>
        <v>#DIV/0!</v>
      </c>
      <c r="AZ23" s="131" t="e">
        <f t="shared" si="22"/>
        <v>#DIV/0!</v>
      </c>
    </row>
    <row r="24" spans="1:52" hidden="1">
      <c r="A24" s="191"/>
      <c r="B24" s="170"/>
      <c r="C24" s="181"/>
      <c r="D24" s="118"/>
      <c r="E24" s="182"/>
      <c r="F24" s="183"/>
      <c r="G24" s="118"/>
      <c r="H24" s="182"/>
      <c r="I24" s="184"/>
      <c r="J24" s="118"/>
      <c r="K24" s="181"/>
      <c r="L24" s="181"/>
      <c r="M24" s="181"/>
      <c r="N24" s="181"/>
      <c r="O24" s="177">
        <f t="shared" si="8"/>
        <v>0</v>
      </c>
      <c r="P24" s="177"/>
      <c r="Q24" s="177"/>
      <c r="R24" s="177"/>
      <c r="S24" s="177"/>
      <c r="T24" s="177"/>
      <c r="U24" s="177">
        <f t="shared" si="10"/>
        <v>0</v>
      </c>
      <c r="V24" s="297"/>
      <c r="W24" s="177">
        <f t="shared" si="13"/>
        <v>0</v>
      </c>
      <c r="X24" s="304"/>
      <c r="Y24" s="57"/>
      <c r="Z24" s="293"/>
      <c r="AA24" s="57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9"/>
      <c r="AP24" s="52">
        <f t="shared" si="14"/>
        <v>0</v>
      </c>
      <c r="AS24" s="131" t="e">
        <f t="shared" si="15"/>
        <v>#DIV/0!</v>
      </c>
      <c r="AT24" s="131" t="e">
        <f t="shared" si="16"/>
        <v>#DIV/0!</v>
      </c>
      <c r="AU24" s="131" t="e">
        <f t="shared" si="17"/>
        <v>#DIV/0!</v>
      </c>
      <c r="AV24" s="131" t="e">
        <f t="shared" si="18"/>
        <v>#DIV/0!</v>
      </c>
      <c r="AW24" s="131" t="e">
        <f t="shared" si="19"/>
        <v>#DIV/0!</v>
      </c>
      <c r="AX24" s="131" t="e">
        <f t="shared" si="20"/>
        <v>#DIV/0!</v>
      </c>
      <c r="AY24" s="131" t="e">
        <f t="shared" si="21"/>
        <v>#DIV/0!</v>
      </c>
      <c r="AZ24" s="131" t="e">
        <f t="shared" si="22"/>
        <v>#DIV/0!</v>
      </c>
    </row>
    <row r="25" spans="1:52" hidden="1">
      <c r="A25" s="191"/>
      <c r="B25" s="170"/>
      <c r="C25" s="181"/>
      <c r="D25" s="118"/>
      <c r="E25" s="182"/>
      <c r="F25" s="183"/>
      <c r="G25" s="118"/>
      <c r="H25" s="182"/>
      <c r="I25" s="184"/>
      <c r="J25" s="118"/>
      <c r="K25" s="181"/>
      <c r="L25" s="181"/>
      <c r="M25" s="181"/>
      <c r="N25" s="181"/>
      <c r="O25" s="177">
        <f t="shared" si="8"/>
        <v>0</v>
      </c>
      <c r="P25" s="177"/>
      <c r="Q25" s="177"/>
      <c r="R25" s="177"/>
      <c r="S25" s="177"/>
      <c r="T25" s="177"/>
      <c r="U25" s="177">
        <f t="shared" si="10"/>
        <v>0</v>
      </c>
      <c r="V25" s="297"/>
      <c r="W25" s="177">
        <f t="shared" si="13"/>
        <v>0</v>
      </c>
      <c r="X25" s="304"/>
      <c r="Y25" s="57"/>
      <c r="Z25" s="293"/>
      <c r="AA25" s="57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9"/>
      <c r="AP25" s="52">
        <f t="shared" si="14"/>
        <v>0</v>
      </c>
      <c r="AS25" s="131" t="e">
        <f t="shared" si="15"/>
        <v>#DIV/0!</v>
      </c>
      <c r="AT25" s="131" t="e">
        <f t="shared" si="16"/>
        <v>#DIV/0!</v>
      </c>
      <c r="AU25" s="131" t="e">
        <f t="shared" si="17"/>
        <v>#DIV/0!</v>
      </c>
      <c r="AV25" s="131" t="e">
        <f t="shared" si="18"/>
        <v>#DIV/0!</v>
      </c>
      <c r="AW25" s="131" t="e">
        <f t="shared" si="19"/>
        <v>#DIV/0!</v>
      </c>
      <c r="AX25" s="131" t="e">
        <f t="shared" si="20"/>
        <v>#DIV/0!</v>
      </c>
      <c r="AY25" s="131" t="e">
        <f t="shared" si="21"/>
        <v>#DIV/0!</v>
      </c>
      <c r="AZ25" s="131" t="e">
        <f t="shared" si="22"/>
        <v>#DIV/0!</v>
      </c>
    </row>
    <row r="26" spans="1:52" hidden="1">
      <c r="A26" s="191" t="s">
        <v>44</v>
      </c>
      <c r="B26" s="192"/>
      <c r="C26" s="181"/>
      <c r="D26" s="118"/>
      <c r="E26" s="182"/>
      <c r="F26" s="183"/>
      <c r="G26" s="118"/>
      <c r="H26" s="182"/>
      <c r="I26" s="184"/>
      <c r="J26" s="118"/>
      <c r="K26" s="181"/>
      <c r="L26" s="181"/>
      <c r="M26" s="181"/>
      <c r="N26" s="181"/>
      <c r="O26" s="177">
        <f t="shared" si="8"/>
        <v>0</v>
      </c>
      <c r="P26" s="177"/>
      <c r="Q26" s="177"/>
      <c r="R26" s="177"/>
      <c r="S26" s="177">
        <f t="shared" ref="S26:S38" si="23">U26/2</f>
        <v>0</v>
      </c>
      <c r="T26" s="177"/>
      <c r="U26" s="177">
        <f t="shared" si="10"/>
        <v>0</v>
      </c>
      <c r="V26" s="297"/>
      <c r="W26" s="177">
        <f t="shared" si="13"/>
        <v>0</v>
      </c>
      <c r="X26" s="304"/>
      <c r="Y26" s="57"/>
      <c r="Z26" s="293"/>
      <c r="AA26" s="57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9"/>
      <c r="AP26" s="52">
        <f t="shared" si="14"/>
        <v>0</v>
      </c>
      <c r="AS26" s="131" t="e">
        <f t="shared" si="15"/>
        <v>#DIV/0!</v>
      </c>
      <c r="AT26" s="131" t="e">
        <f t="shared" si="16"/>
        <v>#DIV/0!</v>
      </c>
      <c r="AU26" s="131" t="e">
        <f t="shared" si="17"/>
        <v>#DIV/0!</v>
      </c>
      <c r="AV26" s="131" t="e">
        <f t="shared" si="18"/>
        <v>#DIV/0!</v>
      </c>
      <c r="AW26" s="131" t="e">
        <f t="shared" si="19"/>
        <v>#DIV/0!</v>
      </c>
      <c r="AX26" s="131" t="e">
        <f t="shared" si="20"/>
        <v>#DIV/0!</v>
      </c>
      <c r="AY26" s="131" t="e">
        <f t="shared" si="21"/>
        <v>#DIV/0!</v>
      </c>
      <c r="AZ26" s="131" t="e">
        <f t="shared" si="22"/>
        <v>#DIV/0!</v>
      </c>
    </row>
    <row r="27" spans="1:52" hidden="1">
      <c r="A27" s="191" t="s">
        <v>45</v>
      </c>
      <c r="B27" s="192"/>
      <c r="C27" s="181"/>
      <c r="D27" s="118"/>
      <c r="E27" s="182"/>
      <c r="F27" s="183"/>
      <c r="G27" s="118"/>
      <c r="H27" s="182"/>
      <c r="I27" s="184"/>
      <c r="J27" s="118"/>
      <c r="K27" s="181"/>
      <c r="L27" s="181"/>
      <c r="M27" s="181"/>
      <c r="N27" s="181"/>
      <c r="O27" s="177">
        <f t="shared" si="8"/>
        <v>0</v>
      </c>
      <c r="P27" s="177"/>
      <c r="Q27" s="177"/>
      <c r="R27" s="177"/>
      <c r="S27" s="177">
        <f t="shared" si="23"/>
        <v>0</v>
      </c>
      <c r="T27" s="177"/>
      <c r="U27" s="177">
        <f t="shared" si="10"/>
        <v>0</v>
      </c>
      <c r="V27" s="297"/>
      <c r="W27" s="177">
        <f t="shared" si="13"/>
        <v>0</v>
      </c>
      <c r="X27" s="304"/>
      <c r="Y27" s="57"/>
      <c r="Z27" s="293"/>
      <c r="AA27" s="57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9"/>
      <c r="AP27" s="52">
        <f t="shared" si="14"/>
        <v>0</v>
      </c>
      <c r="AS27" s="131" t="e">
        <f t="shared" si="15"/>
        <v>#DIV/0!</v>
      </c>
      <c r="AT27" s="131" t="e">
        <f t="shared" si="16"/>
        <v>#DIV/0!</v>
      </c>
      <c r="AU27" s="131" t="e">
        <f t="shared" si="17"/>
        <v>#DIV/0!</v>
      </c>
      <c r="AV27" s="131" t="e">
        <f t="shared" si="18"/>
        <v>#DIV/0!</v>
      </c>
      <c r="AW27" s="131" t="e">
        <f t="shared" si="19"/>
        <v>#DIV/0!</v>
      </c>
      <c r="AX27" s="131" t="e">
        <f t="shared" si="20"/>
        <v>#DIV/0!</v>
      </c>
      <c r="AY27" s="131" t="e">
        <f t="shared" si="21"/>
        <v>#DIV/0!</v>
      </c>
      <c r="AZ27" s="131" t="e">
        <f t="shared" si="22"/>
        <v>#DIV/0!</v>
      </c>
    </row>
    <row r="28" spans="1:52" hidden="1">
      <c r="A28" s="191" t="s">
        <v>46</v>
      </c>
      <c r="B28" s="192"/>
      <c r="C28" s="181"/>
      <c r="D28" s="118"/>
      <c r="E28" s="182"/>
      <c r="F28" s="183"/>
      <c r="G28" s="118"/>
      <c r="H28" s="182"/>
      <c r="I28" s="184"/>
      <c r="J28" s="118"/>
      <c r="K28" s="181"/>
      <c r="L28" s="181"/>
      <c r="M28" s="181"/>
      <c r="N28" s="181"/>
      <c r="O28" s="177">
        <f t="shared" si="8"/>
        <v>0</v>
      </c>
      <c r="P28" s="177"/>
      <c r="Q28" s="177"/>
      <c r="R28" s="177"/>
      <c r="S28" s="177">
        <f t="shared" si="23"/>
        <v>0</v>
      </c>
      <c r="T28" s="177"/>
      <c r="U28" s="177">
        <f t="shared" si="10"/>
        <v>0</v>
      </c>
      <c r="V28" s="297"/>
      <c r="W28" s="177">
        <f t="shared" si="13"/>
        <v>0</v>
      </c>
      <c r="X28" s="304"/>
      <c r="Y28" s="57"/>
      <c r="Z28" s="293"/>
      <c r="AA28" s="57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9"/>
      <c r="AP28" s="52">
        <f t="shared" si="14"/>
        <v>0</v>
      </c>
      <c r="AS28" s="131" t="e">
        <f t="shared" si="15"/>
        <v>#DIV/0!</v>
      </c>
      <c r="AT28" s="131" t="e">
        <f t="shared" si="16"/>
        <v>#DIV/0!</v>
      </c>
      <c r="AU28" s="131" t="e">
        <f t="shared" si="17"/>
        <v>#DIV/0!</v>
      </c>
      <c r="AV28" s="131" t="e">
        <f t="shared" si="18"/>
        <v>#DIV/0!</v>
      </c>
      <c r="AW28" s="131" t="e">
        <f t="shared" si="19"/>
        <v>#DIV/0!</v>
      </c>
      <c r="AX28" s="131" t="e">
        <f t="shared" si="20"/>
        <v>#DIV/0!</v>
      </c>
      <c r="AY28" s="131" t="e">
        <f t="shared" si="21"/>
        <v>#DIV/0!</v>
      </c>
      <c r="AZ28" s="131" t="e">
        <f t="shared" si="22"/>
        <v>#DIV/0!</v>
      </c>
    </row>
    <row r="29" spans="1:52" hidden="1">
      <c r="A29" s="191" t="s">
        <v>47</v>
      </c>
      <c r="B29" s="192"/>
      <c r="C29" s="181"/>
      <c r="D29" s="118"/>
      <c r="E29" s="182"/>
      <c r="F29" s="183"/>
      <c r="G29" s="118"/>
      <c r="H29" s="182"/>
      <c r="I29" s="184"/>
      <c r="J29" s="118"/>
      <c r="K29" s="181"/>
      <c r="L29" s="181"/>
      <c r="M29" s="181"/>
      <c r="N29" s="181"/>
      <c r="O29" s="177">
        <f t="shared" si="8"/>
        <v>0</v>
      </c>
      <c r="P29" s="177"/>
      <c r="Q29" s="177"/>
      <c r="R29" s="177"/>
      <c r="S29" s="177">
        <f t="shared" si="23"/>
        <v>0</v>
      </c>
      <c r="T29" s="177"/>
      <c r="U29" s="177">
        <f t="shared" si="10"/>
        <v>0</v>
      </c>
      <c r="V29" s="297"/>
      <c r="W29" s="177">
        <f t="shared" si="13"/>
        <v>0</v>
      </c>
      <c r="X29" s="304"/>
      <c r="Y29" s="57"/>
      <c r="Z29" s="293"/>
      <c r="AA29" s="57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9"/>
      <c r="AP29" s="52">
        <f t="shared" si="14"/>
        <v>0</v>
      </c>
      <c r="AS29" s="131" t="e">
        <f t="shared" si="15"/>
        <v>#DIV/0!</v>
      </c>
      <c r="AT29" s="131" t="e">
        <f t="shared" si="16"/>
        <v>#DIV/0!</v>
      </c>
      <c r="AU29" s="131" t="e">
        <f t="shared" si="17"/>
        <v>#DIV/0!</v>
      </c>
      <c r="AV29" s="131" t="e">
        <f t="shared" si="18"/>
        <v>#DIV/0!</v>
      </c>
      <c r="AW29" s="131" t="e">
        <f t="shared" si="19"/>
        <v>#DIV/0!</v>
      </c>
      <c r="AX29" s="131" t="e">
        <f t="shared" si="20"/>
        <v>#DIV/0!</v>
      </c>
      <c r="AY29" s="131" t="e">
        <f t="shared" si="21"/>
        <v>#DIV/0!</v>
      </c>
      <c r="AZ29" s="131" t="e">
        <f t="shared" si="22"/>
        <v>#DIV/0!</v>
      </c>
    </row>
    <row r="30" spans="1:52" hidden="1">
      <c r="A30" s="191" t="s">
        <v>48</v>
      </c>
      <c r="B30" s="192"/>
      <c r="C30" s="181"/>
      <c r="D30" s="118"/>
      <c r="E30" s="182"/>
      <c r="F30" s="183"/>
      <c r="G30" s="118"/>
      <c r="H30" s="182"/>
      <c r="I30" s="184"/>
      <c r="J30" s="118"/>
      <c r="K30" s="181"/>
      <c r="L30" s="181"/>
      <c r="M30" s="181"/>
      <c r="N30" s="181"/>
      <c r="O30" s="177">
        <f t="shared" si="8"/>
        <v>0</v>
      </c>
      <c r="P30" s="177"/>
      <c r="Q30" s="177"/>
      <c r="R30" s="177"/>
      <c r="S30" s="177">
        <f t="shared" si="23"/>
        <v>0</v>
      </c>
      <c r="T30" s="177"/>
      <c r="U30" s="177">
        <f t="shared" si="10"/>
        <v>0</v>
      </c>
      <c r="V30" s="297"/>
      <c r="W30" s="177">
        <f t="shared" si="13"/>
        <v>0</v>
      </c>
      <c r="X30" s="304"/>
      <c r="Y30" s="57"/>
      <c r="Z30" s="293"/>
      <c r="AA30" s="57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9"/>
      <c r="AP30" s="52">
        <f t="shared" si="14"/>
        <v>0</v>
      </c>
      <c r="AS30" s="131" t="e">
        <f t="shared" si="15"/>
        <v>#DIV/0!</v>
      </c>
      <c r="AT30" s="131" t="e">
        <f t="shared" si="16"/>
        <v>#DIV/0!</v>
      </c>
      <c r="AU30" s="131" t="e">
        <f t="shared" si="17"/>
        <v>#DIV/0!</v>
      </c>
      <c r="AV30" s="131" t="e">
        <f t="shared" si="18"/>
        <v>#DIV/0!</v>
      </c>
      <c r="AW30" s="131" t="e">
        <f t="shared" si="19"/>
        <v>#DIV/0!</v>
      </c>
      <c r="AX30" s="131" t="e">
        <f t="shared" si="20"/>
        <v>#DIV/0!</v>
      </c>
      <c r="AY30" s="131" t="e">
        <f t="shared" si="21"/>
        <v>#DIV/0!</v>
      </c>
      <c r="AZ30" s="131" t="e">
        <f t="shared" si="22"/>
        <v>#DIV/0!</v>
      </c>
    </row>
    <row r="31" spans="1:52" hidden="1">
      <c r="A31" s="191" t="s">
        <v>49</v>
      </c>
      <c r="B31" s="192"/>
      <c r="C31" s="181"/>
      <c r="D31" s="118"/>
      <c r="E31" s="182"/>
      <c r="F31" s="183"/>
      <c r="G31" s="118"/>
      <c r="H31" s="182"/>
      <c r="I31" s="184"/>
      <c r="J31" s="118"/>
      <c r="K31" s="181"/>
      <c r="L31" s="181"/>
      <c r="M31" s="181"/>
      <c r="N31" s="181"/>
      <c r="O31" s="177">
        <f t="shared" si="8"/>
        <v>0</v>
      </c>
      <c r="P31" s="177"/>
      <c r="Q31" s="177"/>
      <c r="R31" s="177"/>
      <c r="S31" s="177">
        <f t="shared" si="23"/>
        <v>0</v>
      </c>
      <c r="T31" s="177"/>
      <c r="U31" s="177">
        <f t="shared" si="10"/>
        <v>0</v>
      </c>
      <c r="V31" s="297"/>
      <c r="W31" s="177">
        <f t="shared" si="13"/>
        <v>0</v>
      </c>
      <c r="X31" s="304"/>
      <c r="Y31" s="57"/>
      <c r="Z31" s="293"/>
      <c r="AA31" s="57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9"/>
      <c r="AP31" s="52">
        <f t="shared" si="14"/>
        <v>0</v>
      </c>
      <c r="AS31" s="131" t="e">
        <f t="shared" si="15"/>
        <v>#DIV/0!</v>
      </c>
      <c r="AT31" s="131" t="e">
        <f t="shared" si="16"/>
        <v>#DIV/0!</v>
      </c>
      <c r="AU31" s="131" t="e">
        <f t="shared" si="17"/>
        <v>#DIV/0!</v>
      </c>
      <c r="AV31" s="131" t="e">
        <f t="shared" si="18"/>
        <v>#DIV/0!</v>
      </c>
      <c r="AW31" s="131" t="e">
        <f t="shared" si="19"/>
        <v>#DIV/0!</v>
      </c>
      <c r="AX31" s="131" t="e">
        <f t="shared" si="20"/>
        <v>#DIV/0!</v>
      </c>
      <c r="AY31" s="131" t="e">
        <f t="shared" si="21"/>
        <v>#DIV/0!</v>
      </c>
      <c r="AZ31" s="131" t="e">
        <f t="shared" si="22"/>
        <v>#DIV/0!</v>
      </c>
    </row>
    <row r="32" spans="1:52" hidden="1">
      <c r="A32" s="191" t="s">
        <v>50</v>
      </c>
      <c r="B32" s="192"/>
      <c r="C32" s="181"/>
      <c r="D32" s="118"/>
      <c r="E32" s="182"/>
      <c r="F32" s="183"/>
      <c r="G32" s="118"/>
      <c r="H32" s="182"/>
      <c r="I32" s="184"/>
      <c r="J32" s="118"/>
      <c r="K32" s="181"/>
      <c r="L32" s="181"/>
      <c r="M32" s="181"/>
      <c r="N32" s="181"/>
      <c r="O32" s="177">
        <f t="shared" si="8"/>
        <v>0</v>
      </c>
      <c r="P32" s="177"/>
      <c r="Q32" s="177"/>
      <c r="R32" s="177"/>
      <c r="S32" s="177">
        <f t="shared" si="23"/>
        <v>0</v>
      </c>
      <c r="T32" s="177"/>
      <c r="U32" s="177">
        <f t="shared" si="10"/>
        <v>0</v>
      </c>
      <c r="V32" s="297"/>
      <c r="W32" s="177">
        <f t="shared" si="13"/>
        <v>0</v>
      </c>
      <c r="X32" s="304"/>
      <c r="Y32" s="57"/>
      <c r="Z32" s="293"/>
      <c r="AA32" s="57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9"/>
      <c r="AP32" s="52">
        <f t="shared" si="14"/>
        <v>0</v>
      </c>
      <c r="AS32" s="131" t="e">
        <f t="shared" si="15"/>
        <v>#DIV/0!</v>
      </c>
      <c r="AT32" s="131" t="e">
        <f t="shared" si="16"/>
        <v>#DIV/0!</v>
      </c>
      <c r="AU32" s="131" t="e">
        <f t="shared" si="17"/>
        <v>#DIV/0!</v>
      </c>
      <c r="AV32" s="131" t="e">
        <f t="shared" si="18"/>
        <v>#DIV/0!</v>
      </c>
      <c r="AW32" s="131" t="e">
        <f t="shared" si="19"/>
        <v>#DIV/0!</v>
      </c>
      <c r="AX32" s="131" t="e">
        <f t="shared" si="20"/>
        <v>#DIV/0!</v>
      </c>
      <c r="AY32" s="131" t="e">
        <f t="shared" si="21"/>
        <v>#DIV/0!</v>
      </c>
      <c r="AZ32" s="131" t="e">
        <f t="shared" si="22"/>
        <v>#DIV/0!</v>
      </c>
    </row>
    <row r="33" spans="1:80" hidden="1">
      <c r="A33" s="191" t="s">
        <v>51</v>
      </c>
      <c r="B33" s="192"/>
      <c r="C33" s="181"/>
      <c r="D33" s="118"/>
      <c r="E33" s="182"/>
      <c r="F33" s="183"/>
      <c r="G33" s="118"/>
      <c r="H33" s="182"/>
      <c r="I33" s="184"/>
      <c r="J33" s="118"/>
      <c r="K33" s="181"/>
      <c r="L33" s="181"/>
      <c r="M33" s="181"/>
      <c r="N33" s="181"/>
      <c r="O33" s="177">
        <f t="shared" si="8"/>
        <v>0</v>
      </c>
      <c r="P33" s="177"/>
      <c r="Q33" s="177"/>
      <c r="R33" s="177"/>
      <c r="S33" s="177">
        <f t="shared" si="23"/>
        <v>0</v>
      </c>
      <c r="T33" s="177"/>
      <c r="U33" s="177">
        <f t="shared" si="10"/>
        <v>0</v>
      </c>
      <c r="V33" s="297"/>
      <c r="W33" s="177">
        <f t="shared" si="13"/>
        <v>0</v>
      </c>
      <c r="X33" s="304"/>
      <c r="Y33" s="57"/>
      <c r="Z33" s="293"/>
      <c r="AA33" s="57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9"/>
      <c r="AP33" s="52">
        <f t="shared" si="14"/>
        <v>0</v>
      </c>
      <c r="AS33" s="131" t="e">
        <f t="shared" si="15"/>
        <v>#DIV/0!</v>
      </c>
      <c r="AT33" s="131" t="e">
        <f t="shared" si="16"/>
        <v>#DIV/0!</v>
      </c>
      <c r="AU33" s="131" t="e">
        <f t="shared" si="17"/>
        <v>#DIV/0!</v>
      </c>
      <c r="AV33" s="131" t="e">
        <f t="shared" si="18"/>
        <v>#DIV/0!</v>
      </c>
      <c r="AW33" s="131" t="e">
        <f t="shared" si="19"/>
        <v>#DIV/0!</v>
      </c>
      <c r="AX33" s="131" t="e">
        <f t="shared" si="20"/>
        <v>#DIV/0!</v>
      </c>
      <c r="AY33" s="131" t="e">
        <f t="shared" si="21"/>
        <v>#DIV/0!</v>
      </c>
      <c r="AZ33" s="131" t="e">
        <f t="shared" si="22"/>
        <v>#DIV/0!</v>
      </c>
    </row>
    <row r="34" spans="1:80" hidden="1">
      <c r="A34" s="191" t="s">
        <v>52</v>
      </c>
      <c r="B34" s="192"/>
      <c r="C34" s="181"/>
      <c r="D34" s="118"/>
      <c r="E34" s="182"/>
      <c r="F34" s="183"/>
      <c r="G34" s="118"/>
      <c r="H34" s="182"/>
      <c r="I34" s="184"/>
      <c r="J34" s="118"/>
      <c r="K34" s="181"/>
      <c r="L34" s="181"/>
      <c r="M34" s="181"/>
      <c r="N34" s="181"/>
      <c r="O34" s="177">
        <f t="shared" si="8"/>
        <v>0</v>
      </c>
      <c r="P34" s="177"/>
      <c r="Q34" s="177"/>
      <c r="R34" s="177"/>
      <c r="S34" s="177">
        <f t="shared" si="23"/>
        <v>0</v>
      </c>
      <c r="T34" s="177"/>
      <c r="U34" s="177">
        <f t="shared" si="10"/>
        <v>0</v>
      </c>
      <c r="V34" s="297"/>
      <c r="W34" s="177">
        <f t="shared" si="13"/>
        <v>0</v>
      </c>
      <c r="X34" s="304"/>
      <c r="Y34" s="57"/>
      <c r="Z34" s="293"/>
      <c r="AA34" s="57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9"/>
      <c r="AP34" s="52">
        <f t="shared" si="14"/>
        <v>0</v>
      </c>
      <c r="AS34" s="131" t="e">
        <f t="shared" si="15"/>
        <v>#DIV/0!</v>
      </c>
      <c r="AT34" s="131" t="e">
        <f t="shared" si="16"/>
        <v>#DIV/0!</v>
      </c>
      <c r="AU34" s="131" t="e">
        <f t="shared" si="17"/>
        <v>#DIV/0!</v>
      </c>
      <c r="AV34" s="131" t="e">
        <f t="shared" si="18"/>
        <v>#DIV/0!</v>
      </c>
      <c r="AW34" s="131" t="e">
        <f t="shared" si="19"/>
        <v>#DIV/0!</v>
      </c>
      <c r="AX34" s="131" t="e">
        <f t="shared" si="20"/>
        <v>#DIV/0!</v>
      </c>
      <c r="AY34" s="131" t="e">
        <f t="shared" si="21"/>
        <v>#DIV/0!</v>
      </c>
      <c r="AZ34" s="131" t="e">
        <f t="shared" si="22"/>
        <v>#DIV/0!</v>
      </c>
    </row>
    <row r="35" spans="1:80" ht="12.75" hidden="1" customHeight="1">
      <c r="A35" s="191" t="s">
        <v>53</v>
      </c>
      <c r="B35" s="192"/>
      <c r="C35" s="181"/>
      <c r="D35" s="118"/>
      <c r="E35" s="182"/>
      <c r="F35" s="183"/>
      <c r="G35" s="118"/>
      <c r="H35" s="182"/>
      <c r="I35" s="184"/>
      <c r="J35" s="118"/>
      <c r="K35" s="181"/>
      <c r="L35" s="181"/>
      <c r="M35" s="181"/>
      <c r="N35" s="181"/>
      <c r="O35" s="177">
        <f t="shared" si="8"/>
        <v>0</v>
      </c>
      <c r="P35" s="177"/>
      <c r="Q35" s="177"/>
      <c r="R35" s="177"/>
      <c r="S35" s="177">
        <f t="shared" si="23"/>
        <v>0</v>
      </c>
      <c r="T35" s="177"/>
      <c r="U35" s="177">
        <f t="shared" si="10"/>
        <v>0</v>
      </c>
      <c r="V35" s="297"/>
      <c r="W35" s="177">
        <f t="shared" si="13"/>
        <v>0</v>
      </c>
      <c r="X35" s="304"/>
      <c r="Y35" s="57"/>
      <c r="Z35" s="293"/>
      <c r="AA35" s="57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9"/>
      <c r="AP35" s="52">
        <f t="shared" si="14"/>
        <v>0</v>
      </c>
      <c r="AS35" s="131" t="e">
        <f t="shared" si="15"/>
        <v>#DIV/0!</v>
      </c>
      <c r="AT35" s="131" t="e">
        <f t="shared" si="16"/>
        <v>#DIV/0!</v>
      </c>
      <c r="AU35" s="131" t="e">
        <f t="shared" si="17"/>
        <v>#DIV/0!</v>
      </c>
      <c r="AV35" s="131" t="e">
        <f t="shared" si="18"/>
        <v>#DIV/0!</v>
      </c>
      <c r="AW35" s="131" t="e">
        <f t="shared" si="19"/>
        <v>#DIV/0!</v>
      </c>
      <c r="AX35" s="131" t="e">
        <f t="shared" si="20"/>
        <v>#DIV/0!</v>
      </c>
      <c r="AY35" s="131" t="e">
        <f t="shared" si="21"/>
        <v>#DIV/0!</v>
      </c>
      <c r="AZ35" s="131" t="e">
        <f t="shared" si="22"/>
        <v>#DIV/0!</v>
      </c>
    </row>
    <row r="36" spans="1:80" hidden="1">
      <c r="A36" s="191" t="s">
        <v>54</v>
      </c>
      <c r="B36" s="192"/>
      <c r="C36" s="181"/>
      <c r="D36" s="118"/>
      <c r="E36" s="182"/>
      <c r="F36" s="183"/>
      <c r="G36" s="118"/>
      <c r="H36" s="182"/>
      <c r="I36" s="184"/>
      <c r="J36" s="118"/>
      <c r="K36" s="181"/>
      <c r="L36" s="181"/>
      <c r="M36" s="181"/>
      <c r="N36" s="181"/>
      <c r="O36" s="177">
        <f t="shared" si="8"/>
        <v>0</v>
      </c>
      <c r="P36" s="177"/>
      <c r="Q36" s="177"/>
      <c r="R36" s="177"/>
      <c r="S36" s="177">
        <f t="shared" si="23"/>
        <v>0</v>
      </c>
      <c r="T36" s="177"/>
      <c r="U36" s="177">
        <f t="shared" si="10"/>
        <v>0</v>
      </c>
      <c r="V36" s="297"/>
      <c r="W36" s="177">
        <f t="shared" si="13"/>
        <v>0</v>
      </c>
      <c r="X36" s="304"/>
      <c r="Y36" s="57"/>
      <c r="Z36" s="293"/>
      <c r="AA36" s="57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9"/>
      <c r="AP36" s="52">
        <f t="shared" si="14"/>
        <v>0</v>
      </c>
      <c r="AS36" s="131" t="e">
        <f t="shared" si="15"/>
        <v>#DIV/0!</v>
      </c>
      <c r="AT36" s="131" t="e">
        <f t="shared" si="16"/>
        <v>#DIV/0!</v>
      </c>
      <c r="AU36" s="131" t="e">
        <f t="shared" si="17"/>
        <v>#DIV/0!</v>
      </c>
      <c r="AV36" s="131" t="e">
        <f t="shared" si="18"/>
        <v>#DIV/0!</v>
      </c>
      <c r="AW36" s="131" t="e">
        <f t="shared" si="19"/>
        <v>#DIV/0!</v>
      </c>
      <c r="AX36" s="131" t="e">
        <f t="shared" si="20"/>
        <v>#DIV/0!</v>
      </c>
      <c r="AY36" s="131" t="e">
        <f t="shared" si="21"/>
        <v>#DIV/0!</v>
      </c>
      <c r="AZ36" s="131" t="e">
        <f t="shared" si="22"/>
        <v>#DIV/0!</v>
      </c>
    </row>
    <row r="37" spans="1:80" s="3" customFormat="1" hidden="1">
      <c r="A37" s="191" t="s">
        <v>55</v>
      </c>
      <c r="B37" s="192"/>
      <c r="C37" s="181"/>
      <c r="D37" s="118"/>
      <c r="E37" s="182"/>
      <c r="F37" s="183"/>
      <c r="G37" s="118"/>
      <c r="H37" s="182"/>
      <c r="I37" s="184"/>
      <c r="J37" s="118"/>
      <c r="K37" s="181"/>
      <c r="L37" s="181"/>
      <c r="M37" s="181"/>
      <c r="N37" s="181"/>
      <c r="O37" s="177">
        <f t="shared" si="8"/>
        <v>0</v>
      </c>
      <c r="P37" s="177"/>
      <c r="Q37" s="177"/>
      <c r="R37" s="177"/>
      <c r="S37" s="177">
        <f t="shared" si="23"/>
        <v>0</v>
      </c>
      <c r="T37" s="177"/>
      <c r="U37" s="177">
        <f t="shared" si="10"/>
        <v>0</v>
      </c>
      <c r="V37" s="297"/>
      <c r="W37" s="177">
        <f t="shared" si="13"/>
        <v>0</v>
      </c>
      <c r="X37" s="304"/>
      <c r="Y37" s="57"/>
      <c r="Z37" s="293"/>
      <c r="AA37" s="57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9"/>
      <c r="AP37" s="52">
        <f t="shared" si="14"/>
        <v>0</v>
      </c>
      <c r="AQ37" s="89"/>
      <c r="AR37" s="89"/>
      <c r="AS37" s="131" t="e">
        <f t="shared" si="15"/>
        <v>#DIV/0!</v>
      </c>
      <c r="AT37" s="131" t="e">
        <f t="shared" si="16"/>
        <v>#DIV/0!</v>
      </c>
      <c r="AU37" s="131" t="e">
        <f t="shared" si="17"/>
        <v>#DIV/0!</v>
      </c>
      <c r="AV37" s="131" t="e">
        <f t="shared" si="18"/>
        <v>#DIV/0!</v>
      </c>
      <c r="AW37" s="131" t="e">
        <f t="shared" si="19"/>
        <v>#DIV/0!</v>
      </c>
      <c r="AX37" s="131" t="e">
        <f t="shared" si="20"/>
        <v>#DIV/0!</v>
      </c>
      <c r="AY37" s="131" t="e">
        <f t="shared" si="21"/>
        <v>#DIV/0!</v>
      </c>
      <c r="AZ37" s="131" t="e">
        <f t="shared" si="22"/>
        <v>#DIV/0!</v>
      </c>
      <c r="BA37" s="89"/>
      <c r="BB37" s="89"/>
      <c r="BC37" s="89"/>
      <c r="BD37" s="89"/>
      <c r="BE37" s="89"/>
      <c r="BF37" s="89"/>
      <c r="BG37" s="89"/>
      <c r="BH37" s="89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</row>
    <row r="38" spans="1:80" hidden="1">
      <c r="A38" s="191" t="s">
        <v>56</v>
      </c>
      <c r="B38" s="192"/>
      <c r="C38" s="181"/>
      <c r="D38" s="118"/>
      <c r="E38" s="182"/>
      <c r="F38" s="193"/>
      <c r="G38" s="194"/>
      <c r="H38" s="195"/>
      <c r="I38" s="184"/>
      <c r="J38" s="118"/>
      <c r="K38" s="181"/>
      <c r="L38" s="181"/>
      <c r="M38" s="181"/>
      <c r="N38" s="181"/>
      <c r="O38" s="177">
        <f t="shared" si="8"/>
        <v>0</v>
      </c>
      <c r="P38" s="177"/>
      <c r="Q38" s="177"/>
      <c r="R38" s="177"/>
      <c r="S38" s="177">
        <f t="shared" si="23"/>
        <v>0</v>
      </c>
      <c r="T38" s="177"/>
      <c r="U38" s="177">
        <f t="shared" si="10"/>
        <v>0</v>
      </c>
      <c r="V38" s="297"/>
      <c r="W38" s="177">
        <f t="shared" si="13"/>
        <v>0</v>
      </c>
      <c r="X38" s="304"/>
      <c r="Y38" s="57"/>
      <c r="Z38" s="293"/>
      <c r="AA38" s="57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9"/>
      <c r="AP38" s="52">
        <f t="shared" si="14"/>
        <v>0</v>
      </c>
      <c r="AS38" s="131" t="e">
        <f t="shared" si="15"/>
        <v>#DIV/0!</v>
      </c>
      <c r="AT38" s="131" t="e">
        <f t="shared" si="16"/>
        <v>#DIV/0!</v>
      </c>
      <c r="AU38" s="131" t="e">
        <f t="shared" si="17"/>
        <v>#DIV/0!</v>
      </c>
      <c r="AV38" s="131" t="e">
        <f t="shared" si="18"/>
        <v>#DIV/0!</v>
      </c>
      <c r="AW38" s="131" t="e">
        <f t="shared" si="19"/>
        <v>#DIV/0!</v>
      </c>
      <c r="AX38" s="131" t="e">
        <f t="shared" si="20"/>
        <v>#DIV/0!</v>
      </c>
      <c r="AY38" s="131" t="e">
        <f t="shared" si="21"/>
        <v>#DIV/0!</v>
      </c>
      <c r="AZ38" s="131" t="e">
        <f t="shared" si="22"/>
        <v>#DIV/0!</v>
      </c>
    </row>
    <row r="39" spans="1:80" hidden="1">
      <c r="A39" s="191" t="s">
        <v>57</v>
      </c>
      <c r="B39" s="192"/>
      <c r="C39" s="171"/>
      <c r="D39" s="172"/>
      <c r="E39" s="173"/>
      <c r="F39" s="174"/>
      <c r="G39" s="172"/>
      <c r="H39" s="173"/>
      <c r="I39" s="175"/>
      <c r="J39" s="172"/>
      <c r="K39" s="171"/>
      <c r="L39" s="171"/>
      <c r="M39" s="171"/>
      <c r="N39" s="171"/>
      <c r="O39" s="177">
        <f t="shared" si="8"/>
        <v>0</v>
      </c>
      <c r="P39" s="177"/>
      <c r="Q39" s="177"/>
      <c r="R39" s="177"/>
      <c r="S39" s="177">
        <f t="shared" ref="S39:S66" si="24">U39/2</f>
        <v>0</v>
      </c>
      <c r="T39" s="177"/>
      <c r="U39" s="177">
        <f t="shared" si="10"/>
        <v>0</v>
      </c>
      <c r="V39" s="297"/>
      <c r="W39" s="177">
        <f t="shared" si="13"/>
        <v>0</v>
      </c>
      <c r="X39" s="304"/>
      <c r="Y39" s="57"/>
      <c r="Z39" s="293"/>
      <c r="AA39" s="57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9"/>
      <c r="AP39" s="52">
        <f t="shared" si="14"/>
        <v>0</v>
      </c>
      <c r="AS39" s="131" t="e">
        <f t="shared" si="15"/>
        <v>#DIV/0!</v>
      </c>
      <c r="AT39" s="131" t="e">
        <f t="shared" si="16"/>
        <v>#DIV/0!</v>
      </c>
      <c r="AU39" s="131" t="e">
        <f t="shared" si="17"/>
        <v>#DIV/0!</v>
      </c>
      <c r="AV39" s="131" t="e">
        <f t="shared" si="18"/>
        <v>#DIV/0!</v>
      </c>
      <c r="AW39" s="131" t="e">
        <f t="shared" si="19"/>
        <v>#DIV/0!</v>
      </c>
      <c r="AX39" s="131" t="e">
        <f t="shared" si="20"/>
        <v>#DIV/0!</v>
      </c>
      <c r="AY39" s="131" t="e">
        <f t="shared" si="21"/>
        <v>#DIV/0!</v>
      </c>
      <c r="AZ39" s="131" t="e">
        <f t="shared" si="22"/>
        <v>#DIV/0!</v>
      </c>
    </row>
    <row r="40" spans="1:80" ht="25.5" customHeight="1">
      <c r="A40" s="196" t="s">
        <v>383</v>
      </c>
      <c r="B40" s="166" t="s">
        <v>382</v>
      </c>
      <c r="C40" s="335">
        <f>COUNTIF(C41:E67,1)+COUNTIF(C41:E67,2)+COUNTIF(C41:E67,3)+COUNTIF(C41:E67,4)+COUNTIF(C41:E67,5)+COUNTIF(C41:E67,6)+COUNTIF(C41:E67,7)+COUNTIF(C41:E67,8)</f>
        <v>0</v>
      </c>
      <c r="D40" s="335"/>
      <c r="E40" s="336"/>
      <c r="F40" s="337">
        <f>COUNTIF(F41:H67,1)+COUNTIF(F41:H67,2)+COUNTIF(F41:H67,3)+COUNTIF(F41:H67,4)+COUNTIF(F41:H67,5)+COUNTIF(F41:H67,6)+COUNTIF(F41:H67,7)+COUNTIF(F41:H67,8)</f>
        <v>4</v>
      </c>
      <c r="G40" s="335"/>
      <c r="H40" s="336"/>
      <c r="I40" s="346">
        <f>COUNTIF(I41:K67,1)+COUNTIF(I41:K67,2)+COUNTIF(I41:K67,3)+COUNTIF(I41:K67,4)+COUNTIF(I41:K67,5)+COUNTIF(I41:K67,6)+COUNTIF(I41:K67,7)+COUNTIF(I41:K67,8)</f>
        <v>4</v>
      </c>
      <c r="J40" s="347"/>
      <c r="K40" s="347"/>
      <c r="L40" s="346">
        <f>COUNTIF(L41:N67,1)+COUNTIF(L41:N67,2)+COUNTIF(L41:N67,3)+COUNTIF(L41:N67,4)+COUNTIF(L41:N67,5)+COUNTIF(L41:N67,6)+COUNTIF(L41:N67,7)+COUNTIF(L41:N67,8)</f>
        <v>0</v>
      </c>
      <c r="M40" s="347"/>
      <c r="N40" s="347"/>
      <c r="O40" s="197">
        <f t="shared" ref="O40:AC40" si="25">SUM(O41:O46)</f>
        <v>540</v>
      </c>
      <c r="P40" s="197">
        <f t="shared" si="25"/>
        <v>12</v>
      </c>
      <c r="Q40" s="197">
        <f t="shared" si="25"/>
        <v>0</v>
      </c>
      <c r="R40" s="197">
        <f t="shared" si="25"/>
        <v>0</v>
      </c>
      <c r="S40" s="197">
        <f t="shared" si="25"/>
        <v>60</v>
      </c>
      <c r="T40" s="197">
        <f t="shared" si="25"/>
        <v>0</v>
      </c>
      <c r="U40" s="197">
        <f t="shared" si="25"/>
        <v>468</v>
      </c>
      <c r="V40" s="197">
        <f t="shared" si="25"/>
        <v>468</v>
      </c>
      <c r="W40" s="197">
        <f t="shared" si="25"/>
        <v>0</v>
      </c>
      <c r="X40" s="197"/>
      <c r="Y40" s="197">
        <f t="shared" si="25"/>
        <v>118</v>
      </c>
      <c r="Z40" s="197">
        <f t="shared" si="25"/>
        <v>128</v>
      </c>
      <c r="AA40" s="197">
        <f t="shared" si="25"/>
        <v>106</v>
      </c>
      <c r="AB40" s="197">
        <f t="shared" si="25"/>
        <v>192</v>
      </c>
      <c r="AC40" s="197">
        <f t="shared" si="25"/>
        <v>276</v>
      </c>
      <c r="AD40" s="197">
        <f t="shared" ref="AD40:AN40" si="26">SUM(AD41:AD67)</f>
        <v>0</v>
      </c>
      <c r="AE40" s="197">
        <f t="shared" si="26"/>
        <v>0</v>
      </c>
      <c r="AF40" s="197">
        <f t="shared" si="26"/>
        <v>0</v>
      </c>
      <c r="AG40" s="198">
        <f t="shared" si="26"/>
        <v>0</v>
      </c>
      <c r="AH40" s="197">
        <f t="shared" si="26"/>
        <v>0</v>
      </c>
      <c r="AI40" s="198">
        <f t="shared" si="26"/>
        <v>0</v>
      </c>
      <c r="AJ40" s="197">
        <f t="shared" si="26"/>
        <v>0</v>
      </c>
      <c r="AK40" s="198">
        <f t="shared" si="26"/>
        <v>0</v>
      </c>
      <c r="AL40" s="197">
        <f t="shared" si="26"/>
        <v>0</v>
      </c>
      <c r="AM40" s="198">
        <f t="shared" si="26"/>
        <v>0</v>
      </c>
      <c r="AN40" s="198">
        <f t="shared" si="26"/>
        <v>0</v>
      </c>
      <c r="AO40" s="54"/>
      <c r="AP40" s="53"/>
      <c r="AS40" s="136">
        <f>SUM(AS41:AS43)</f>
        <v>24.61538461538462</v>
      </c>
      <c r="AT40" s="136">
        <f t="shared" ref="AT40:AZ40" si="27">SUM(AT41:AT43)</f>
        <v>35.38461538461538</v>
      </c>
      <c r="AU40" s="136">
        <f t="shared" si="27"/>
        <v>0</v>
      </c>
      <c r="AV40" s="136">
        <f t="shared" si="27"/>
        <v>0</v>
      </c>
      <c r="AW40" s="136">
        <f t="shared" si="27"/>
        <v>0</v>
      </c>
      <c r="AX40" s="136">
        <f t="shared" si="27"/>
        <v>0</v>
      </c>
      <c r="AY40" s="136">
        <f t="shared" si="27"/>
        <v>0</v>
      </c>
      <c r="AZ40" s="136">
        <f t="shared" si="27"/>
        <v>0</v>
      </c>
      <c r="BA40" s="141">
        <f>SUM(AS40:AZ40)</f>
        <v>60</v>
      </c>
    </row>
    <row r="41" spans="1:80">
      <c r="A41" s="191" t="s">
        <v>384</v>
      </c>
      <c r="B41" s="170" t="s">
        <v>265</v>
      </c>
      <c r="C41" s="181"/>
      <c r="D41" s="118"/>
      <c r="E41" s="182"/>
      <c r="F41" s="183"/>
      <c r="G41" s="118"/>
      <c r="H41" s="118"/>
      <c r="I41" s="184">
        <v>1</v>
      </c>
      <c r="J41" s="118">
        <v>2</v>
      </c>
      <c r="K41" s="199"/>
      <c r="L41" s="200"/>
      <c r="M41" s="201"/>
      <c r="N41" s="199"/>
      <c r="O41" s="177">
        <f t="shared" si="8"/>
        <v>114</v>
      </c>
      <c r="P41" s="177">
        <v>6</v>
      </c>
      <c r="Q41" s="177"/>
      <c r="R41" s="177"/>
      <c r="S41" s="177">
        <v>30</v>
      </c>
      <c r="T41" s="177"/>
      <c r="U41" s="297">
        <f t="shared" ref="U41:U47" si="28">SUM(AB41:AM41)</f>
        <v>78</v>
      </c>
      <c r="V41" s="297">
        <f>U41</f>
        <v>78</v>
      </c>
      <c r="W41" s="304"/>
      <c r="X41" s="304"/>
      <c r="Y41" s="303">
        <v>50</v>
      </c>
      <c r="Z41" s="303">
        <v>6</v>
      </c>
      <c r="AA41" s="57">
        <v>20</v>
      </c>
      <c r="AB41" s="178">
        <v>32</v>
      </c>
      <c r="AC41" s="178">
        <v>46</v>
      </c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9"/>
      <c r="AP41" s="52"/>
      <c r="AS41" s="131">
        <f t="shared" ref="AS41:AV48" si="29">$S41*(AB41*100/$U41)/100</f>
        <v>12.30769230769231</v>
      </c>
      <c r="AT41" s="131">
        <f t="shared" si="29"/>
        <v>17.69230769230769</v>
      </c>
      <c r="AU41" s="131">
        <f t="shared" si="29"/>
        <v>0</v>
      </c>
      <c r="AV41" s="131">
        <f t="shared" si="29"/>
        <v>0</v>
      </c>
      <c r="AW41" s="131">
        <f t="shared" ref="AW41:AW48" si="30">$S41*(AG41*100/$U41)/100</f>
        <v>0</v>
      </c>
      <c r="AX41" s="131">
        <f t="shared" ref="AX41:AX48" si="31">$S41*(AI41*100/$U41)/100</f>
        <v>0</v>
      </c>
      <c r="AY41" s="131">
        <f t="shared" ref="AY41:AY48" si="32">$S41*(AK41*100/$U41)/100</f>
        <v>0</v>
      </c>
      <c r="AZ41" s="131">
        <f t="shared" ref="AZ41:AZ48" si="33">$S41*(AM41*100/$U41)/100</f>
        <v>0</v>
      </c>
    </row>
    <row r="42" spans="1:80">
      <c r="A42" s="191" t="s">
        <v>385</v>
      </c>
      <c r="B42" s="170" t="s">
        <v>187</v>
      </c>
      <c r="C42" s="181"/>
      <c r="D42" s="118"/>
      <c r="E42" s="182"/>
      <c r="F42" s="183"/>
      <c r="G42" s="118"/>
      <c r="H42" s="118"/>
      <c r="I42" s="184">
        <v>1</v>
      </c>
      <c r="J42" s="118">
        <v>2</v>
      </c>
      <c r="K42" s="199"/>
      <c r="L42" s="200"/>
      <c r="M42" s="201"/>
      <c r="N42" s="199"/>
      <c r="O42" s="177">
        <f t="shared" si="8"/>
        <v>270</v>
      </c>
      <c r="P42" s="177">
        <v>6</v>
      </c>
      <c r="Q42" s="177"/>
      <c r="R42" s="177"/>
      <c r="S42" s="177">
        <v>30</v>
      </c>
      <c r="T42" s="177"/>
      <c r="U42" s="297">
        <f t="shared" si="28"/>
        <v>234</v>
      </c>
      <c r="V42" s="297">
        <f t="shared" ref="V42:V43" si="34">U42</f>
        <v>234</v>
      </c>
      <c r="W42" s="304"/>
      <c r="X42" s="304"/>
      <c r="Y42" s="303"/>
      <c r="Z42" s="303">
        <v>44</v>
      </c>
      <c r="AA42" s="57">
        <v>54</v>
      </c>
      <c r="AB42" s="178">
        <v>96</v>
      </c>
      <c r="AC42" s="178">
        <v>138</v>
      </c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9"/>
      <c r="AP42" s="52"/>
      <c r="AS42" s="131">
        <f t="shared" si="29"/>
        <v>12.30769230769231</v>
      </c>
      <c r="AT42" s="131">
        <f t="shared" si="29"/>
        <v>17.69230769230769</v>
      </c>
      <c r="AU42" s="131">
        <f t="shared" si="29"/>
        <v>0</v>
      </c>
      <c r="AV42" s="131">
        <f t="shared" si="29"/>
        <v>0</v>
      </c>
      <c r="AW42" s="131">
        <f t="shared" si="30"/>
        <v>0</v>
      </c>
      <c r="AX42" s="131">
        <f t="shared" si="31"/>
        <v>0</v>
      </c>
      <c r="AY42" s="131">
        <f t="shared" si="32"/>
        <v>0</v>
      </c>
      <c r="AZ42" s="131">
        <f t="shared" si="33"/>
        <v>0</v>
      </c>
    </row>
    <row r="43" spans="1:80">
      <c r="A43" s="191" t="s">
        <v>386</v>
      </c>
      <c r="B43" s="170" t="s">
        <v>188</v>
      </c>
      <c r="C43" s="181"/>
      <c r="D43" s="118"/>
      <c r="E43" s="182"/>
      <c r="F43" s="183"/>
      <c r="G43" s="118">
        <v>2</v>
      </c>
      <c r="H43" s="118"/>
      <c r="I43" s="184"/>
      <c r="J43" s="118"/>
      <c r="K43" s="199"/>
      <c r="L43" s="200"/>
      <c r="M43" s="201"/>
      <c r="N43" s="202"/>
      <c r="O43" s="177">
        <f t="shared" si="8"/>
        <v>156</v>
      </c>
      <c r="P43" s="177"/>
      <c r="Q43" s="177"/>
      <c r="R43" s="177"/>
      <c r="S43" s="177"/>
      <c r="T43" s="177"/>
      <c r="U43" s="297">
        <f t="shared" si="28"/>
        <v>156</v>
      </c>
      <c r="V43" s="297">
        <f t="shared" si="34"/>
        <v>156</v>
      </c>
      <c r="W43" s="304"/>
      <c r="X43" s="304">
        <v>10</v>
      </c>
      <c r="Y43" s="303">
        <v>68</v>
      </c>
      <c r="Z43" s="303">
        <v>78</v>
      </c>
      <c r="AA43" s="57">
        <v>32</v>
      </c>
      <c r="AB43" s="178">
        <v>64</v>
      </c>
      <c r="AC43" s="178">
        <v>92</v>
      </c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9"/>
      <c r="AP43" s="52"/>
      <c r="AS43" s="131">
        <f t="shared" si="29"/>
        <v>0</v>
      </c>
      <c r="AT43" s="131">
        <f t="shared" si="29"/>
        <v>0</v>
      </c>
      <c r="AU43" s="131">
        <f t="shared" si="29"/>
        <v>0</v>
      </c>
      <c r="AV43" s="131">
        <f t="shared" si="29"/>
        <v>0</v>
      </c>
      <c r="AW43" s="131">
        <f t="shared" si="30"/>
        <v>0</v>
      </c>
      <c r="AX43" s="131">
        <f t="shared" si="31"/>
        <v>0</v>
      </c>
      <c r="AY43" s="131">
        <f t="shared" si="32"/>
        <v>0</v>
      </c>
      <c r="AZ43" s="131">
        <f t="shared" si="33"/>
        <v>0</v>
      </c>
    </row>
    <row r="44" spans="1:80" ht="25.5" hidden="1" customHeight="1">
      <c r="A44" s="196"/>
      <c r="B44" s="55"/>
      <c r="C44" s="203"/>
      <c r="D44" s="204"/>
      <c r="E44" s="205"/>
      <c r="F44" s="206"/>
      <c r="G44" s="204"/>
      <c r="H44" s="204"/>
      <c r="I44" s="207"/>
      <c r="J44" s="204"/>
      <c r="K44" s="208"/>
      <c r="L44" s="209"/>
      <c r="M44" s="210"/>
      <c r="N44" s="208"/>
      <c r="O44" s="197">
        <f t="shared" si="8"/>
        <v>0</v>
      </c>
      <c r="P44" s="197"/>
      <c r="Q44" s="197"/>
      <c r="R44" s="197"/>
      <c r="S44" s="197"/>
      <c r="T44" s="197"/>
      <c r="U44" s="197">
        <f t="shared" si="28"/>
        <v>0</v>
      </c>
      <c r="V44" s="197"/>
      <c r="W44" s="197">
        <f t="shared" ref="W44:W47" si="35">U44-Y44</f>
        <v>0</v>
      </c>
      <c r="X44" s="197"/>
      <c r="Y44" s="198">
        <v>0</v>
      </c>
      <c r="Z44" s="198"/>
      <c r="AA44" s="198"/>
      <c r="AB44" s="211">
        <v>0</v>
      </c>
      <c r="AC44" s="211">
        <v>0</v>
      </c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19"/>
      <c r="AP44" s="52"/>
      <c r="AS44" s="131" t="e">
        <f t="shared" si="29"/>
        <v>#DIV/0!</v>
      </c>
      <c r="AT44" s="131" t="e">
        <f t="shared" si="29"/>
        <v>#DIV/0!</v>
      </c>
      <c r="AU44" s="131" t="e">
        <f t="shared" si="29"/>
        <v>#DIV/0!</v>
      </c>
      <c r="AV44" s="131" t="e">
        <f t="shared" si="29"/>
        <v>#DIV/0!</v>
      </c>
      <c r="AW44" s="131" t="e">
        <f t="shared" si="30"/>
        <v>#DIV/0!</v>
      </c>
      <c r="AX44" s="131" t="e">
        <f t="shared" si="31"/>
        <v>#DIV/0!</v>
      </c>
      <c r="AY44" s="131" t="e">
        <f t="shared" si="32"/>
        <v>#DIV/0!</v>
      </c>
      <c r="AZ44" s="131" t="e">
        <f t="shared" si="33"/>
        <v>#DIV/0!</v>
      </c>
    </row>
    <row r="45" spans="1:80" hidden="1">
      <c r="A45" s="191"/>
      <c r="B45" s="170"/>
      <c r="C45" s="181"/>
      <c r="D45" s="118"/>
      <c r="E45" s="182"/>
      <c r="F45" s="183"/>
      <c r="G45" s="118"/>
      <c r="H45" s="118"/>
      <c r="I45" s="175"/>
      <c r="J45" s="172"/>
      <c r="K45" s="176"/>
      <c r="L45" s="171"/>
      <c r="M45" s="171"/>
      <c r="N45" s="171"/>
      <c r="O45" s="177">
        <f>S45+U45</f>
        <v>0</v>
      </c>
      <c r="P45" s="177"/>
      <c r="Q45" s="177"/>
      <c r="R45" s="177"/>
      <c r="S45" s="177">
        <f t="shared" si="24"/>
        <v>0</v>
      </c>
      <c r="T45" s="177"/>
      <c r="U45" s="297">
        <f t="shared" si="28"/>
        <v>0</v>
      </c>
      <c r="V45" s="297"/>
      <c r="W45" s="304">
        <f t="shared" si="35"/>
        <v>0</v>
      </c>
      <c r="X45" s="304"/>
      <c r="Y45" s="303"/>
      <c r="Z45" s="303"/>
      <c r="AA45" s="57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9"/>
      <c r="AP45" s="52"/>
      <c r="AS45" s="131" t="e">
        <f t="shared" si="29"/>
        <v>#DIV/0!</v>
      </c>
      <c r="AT45" s="131" t="e">
        <f t="shared" si="29"/>
        <v>#DIV/0!</v>
      </c>
      <c r="AU45" s="131" t="e">
        <f t="shared" si="29"/>
        <v>#DIV/0!</v>
      </c>
      <c r="AV45" s="131" t="e">
        <f t="shared" si="29"/>
        <v>#DIV/0!</v>
      </c>
      <c r="AW45" s="131" t="e">
        <f t="shared" si="30"/>
        <v>#DIV/0!</v>
      </c>
      <c r="AX45" s="131" t="e">
        <f t="shared" si="31"/>
        <v>#DIV/0!</v>
      </c>
      <c r="AY45" s="131" t="e">
        <f t="shared" si="32"/>
        <v>#DIV/0!</v>
      </c>
      <c r="AZ45" s="131" t="e">
        <f t="shared" si="33"/>
        <v>#DIV/0!</v>
      </c>
    </row>
    <row r="46" spans="1:80" hidden="1">
      <c r="A46" s="191"/>
      <c r="B46" s="58"/>
      <c r="C46" s="181"/>
      <c r="D46" s="118"/>
      <c r="E46" s="182"/>
      <c r="F46" s="183"/>
      <c r="G46" s="118"/>
      <c r="H46" s="118"/>
      <c r="I46" s="184"/>
      <c r="J46" s="118"/>
      <c r="K46" s="176"/>
      <c r="L46" s="181"/>
      <c r="M46" s="181"/>
      <c r="N46" s="181"/>
      <c r="O46" s="177">
        <f>S46+U46</f>
        <v>0</v>
      </c>
      <c r="P46" s="177"/>
      <c r="Q46" s="177"/>
      <c r="R46" s="177"/>
      <c r="S46" s="177">
        <f t="shared" si="24"/>
        <v>0</v>
      </c>
      <c r="T46" s="177"/>
      <c r="U46" s="297">
        <f t="shared" si="28"/>
        <v>0</v>
      </c>
      <c r="V46" s="297"/>
      <c r="W46" s="304">
        <f t="shared" si="35"/>
        <v>0</v>
      </c>
      <c r="X46" s="304"/>
      <c r="Y46" s="303"/>
      <c r="Z46" s="303"/>
      <c r="AA46" s="57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  <c r="AO46" s="19"/>
      <c r="AP46" s="52"/>
      <c r="AS46" s="131" t="e">
        <f t="shared" si="29"/>
        <v>#DIV/0!</v>
      </c>
      <c r="AT46" s="131" t="e">
        <f t="shared" si="29"/>
        <v>#DIV/0!</v>
      </c>
      <c r="AU46" s="131" t="e">
        <f t="shared" si="29"/>
        <v>#DIV/0!</v>
      </c>
      <c r="AV46" s="131" t="e">
        <f t="shared" si="29"/>
        <v>#DIV/0!</v>
      </c>
      <c r="AW46" s="131" t="e">
        <f t="shared" si="30"/>
        <v>#DIV/0!</v>
      </c>
      <c r="AX46" s="131" t="e">
        <f t="shared" si="31"/>
        <v>#DIV/0!</v>
      </c>
      <c r="AY46" s="131" t="e">
        <f t="shared" si="32"/>
        <v>#DIV/0!</v>
      </c>
      <c r="AZ46" s="131" t="e">
        <f t="shared" si="33"/>
        <v>#DIV/0!</v>
      </c>
    </row>
    <row r="47" spans="1:80" hidden="1">
      <c r="A47" s="191"/>
      <c r="B47" s="212"/>
      <c r="C47" s="181"/>
      <c r="D47" s="118"/>
      <c r="E47" s="182"/>
      <c r="F47" s="183"/>
      <c r="G47" s="118"/>
      <c r="H47" s="118"/>
      <c r="I47" s="184"/>
      <c r="J47" s="118"/>
      <c r="K47" s="176"/>
      <c r="L47" s="181"/>
      <c r="M47" s="181"/>
      <c r="N47" s="181"/>
      <c r="O47" s="177">
        <f>S47+U47</f>
        <v>0</v>
      </c>
      <c r="P47" s="177"/>
      <c r="Q47" s="177"/>
      <c r="R47" s="177"/>
      <c r="S47" s="177"/>
      <c r="T47" s="177"/>
      <c r="U47" s="297">
        <f t="shared" si="28"/>
        <v>0</v>
      </c>
      <c r="V47" s="297"/>
      <c r="W47" s="304">
        <f t="shared" si="35"/>
        <v>0</v>
      </c>
      <c r="X47" s="304"/>
      <c r="Y47" s="303"/>
      <c r="Z47" s="303"/>
      <c r="AA47" s="57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16"/>
      <c r="AP47" s="117"/>
      <c r="AS47" s="131" t="e">
        <f t="shared" si="29"/>
        <v>#DIV/0!</v>
      </c>
      <c r="AT47" s="131" t="e">
        <f t="shared" si="29"/>
        <v>#DIV/0!</v>
      </c>
      <c r="AU47" s="131" t="e">
        <f t="shared" si="29"/>
        <v>#DIV/0!</v>
      </c>
      <c r="AV47" s="131" t="e">
        <f t="shared" si="29"/>
        <v>#DIV/0!</v>
      </c>
      <c r="AW47" s="131" t="e">
        <f t="shared" si="30"/>
        <v>#DIV/0!</v>
      </c>
      <c r="AX47" s="131" t="e">
        <f t="shared" si="31"/>
        <v>#DIV/0!</v>
      </c>
      <c r="AY47" s="131" t="e">
        <f t="shared" si="32"/>
        <v>#DIV/0!</v>
      </c>
      <c r="AZ47" s="131" t="e">
        <f t="shared" si="33"/>
        <v>#DIV/0!</v>
      </c>
    </row>
    <row r="48" spans="1:80" ht="23.25" customHeight="1">
      <c r="A48" s="196" t="s">
        <v>388</v>
      </c>
      <c r="B48" s="55" t="s">
        <v>387</v>
      </c>
      <c r="C48" s="181"/>
      <c r="D48" s="118"/>
      <c r="E48" s="182"/>
      <c r="F48" s="183"/>
      <c r="G48" s="118"/>
      <c r="H48" s="118"/>
      <c r="I48" s="184"/>
      <c r="J48" s="118"/>
      <c r="K48" s="176"/>
      <c r="L48" s="346">
        <f>COUNTIF(L50:N67,1)+COUNTIF(L50:N67,2)+COUNTIF(L50:N67,3)+COUNTIF(L50:N67,4)+COUNTIF(L50:N67,5)+COUNTIF(L50:N67,6)+COUNTIF(L50:N67,7)+COUNTIF(L50:N67,8)</f>
        <v>0</v>
      </c>
      <c r="M48" s="347"/>
      <c r="N48" s="347"/>
      <c r="O48" s="197">
        <f>SUM(O49:O52)</f>
        <v>195</v>
      </c>
      <c r="P48" s="197">
        <f t="shared" ref="P48:AC48" si="36">SUM(P49:P52)</f>
        <v>0</v>
      </c>
      <c r="Q48" s="197">
        <f t="shared" si="36"/>
        <v>0</v>
      </c>
      <c r="R48" s="197">
        <f t="shared" si="36"/>
        <v>0</v>
      </c>
      <c r="S48" s="197">
        <f t="shared" si="36"/>
        <v>39</v>
      </c>
      <c r="T48" s="197">
        <f t="shared" si="36"/>
        <v>0</v>
      </c>
      <c r="U48" s="197">
        <f t="shared" si="36"/>
        <v>156</v>
      </c>
      <c r="V48" s="197">
        <f t="shared" si="36"/>
        <v>156</v>
      </c>
      <c r="W48" s="197">
        <f t="shared" si="36"/>
        <v>0</v>
      </c>
      <c r="X48" s="197"/>
      <c r="Y48" s="197">
        <f t="shared" si="36"/>
        <v>0</v>
      </c>
      <c r="Z48" s="197">
        <f t="shared" si="36"/>
        <v>32</v>
      </c>
      <c r="AA48" s="197">
        <f t="shared" si="36"/>
        <v>4</v>
      </c>
      <c r="AB48" s="197">
        <f t="shared" si="36"/>
        <v>80</v>
      </c>
      <c r="AC48" s="197">
        <f t="shared" si="36"/>
        <v>115</v>
      </c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54"/>
      <c r="AP48" s="52"/>
      <c r="AS48" s="131">
        <f t="shared" si="29"/>
        <v>20</v>
      </c>
      <c r="AT48" s="131">
        <f t="shared" si="29"/>
        <v>28.75</v>
      </c>
      <c r="AU48" s="131">
        <f t="shared" si="29"/>
        <v>0</v>
      </c>
      <c r="AV48" s="131">
        <f t="shared" si="29"/>
        <v>0</v>
      </c>
      <c r="AW48" s="131">
        <f t="shared" si="30"/>
        <v>0</v>
      </c>
      <c r="AX48" s="131">
        <f t="shared" si="31"/>
        <v>0</v>
      </c>
      <c r="AY48" s="131">
        <f t="shared" si="32"/>
        <v>0</v>
      </c>
      <c r="AZ48" s="131">
        <f t="shared" si="33"/>
        <v>0</v>
      </c>
    </row>
    <row r="49" spans="1:52" ht="12" customHeight="1">
      <c r="A49" s="191" t="s">
        <v>389</v>
      </c>
      <c r="B49" s="286" t="s">
        <v>391</v>
      </c>
      <c r="C49" s="181"/>
      <c r="D49" s="287"/>
      <c r="E49" s="288"/>
      <c r="F49" s="289"/>
      <c r="G49" s="287">
        <v>2</v>
      </c>
      <c r="H49" s="287"/>
      <c r="I49" s="184"/>
      <c r="J49" s="287"/>
      <c r="K49" s="176"/>
      <c r="L49" s="283"/>
      <c r="M49" s="283"/>
      <c r="N49" s="283"/>
      <c r="O49" s="290">
        <f t="shared" ref="O49:O54" si="37">S49+U49</f>
        <v>46</v>
      </c>
      <c r="P49" s="290"/>
      <c r="Q49" s="290"/>
      <c r="R49" s="290"/>
      <c r="S49" s="290"/>
      <c r="T49" s="290"/>
      <c r="U49" s="297">
        <f>SUM(AB49:AM49)</f>
        <v>46</v>
      </c>
      <c r="V49" s="297">
        <f>U49</f>
        <v>46</v>
      </c>
      <c r="W49" s="304"/>
      <c r="X49" s="304"/>
      <c r="Y49" s="303"/>
      <c r="Z49" s="303">
        <v>2</v>
      </c>
      <c r="AA49" s="290">
        <v>2</v>
      </c>
      <c r="AB49" s="290"/>
      <c r="AC49" s="197">
        <v>46</v>
      </c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54"/>
      <c r="AP49" s="52"/>
      <c r="AS49" s="131"/>
      <c r="AT49" s="131"/>
      <c r="AU49" s="131"/>
      <c r="AV49" s="131"/>
      <c r="AW49" s="131"/>
      <c r="AX49" s="131"/>
      <c r="AY49" s="131"/>
      <c r="AZ49" s="131"/>
    </row>
    <row r="50" spans="1:52" ht="12.75" customHeight="1">
      <c r="A50" s="191" t="s">
        <v>390</v>
      </c>
      <c r="B50" s="58" t="s">
        <v>366</v>
      </c>
      <c r="C50" s="181"/>
      <c r="D50" s="287"/>
      <c r="E50" s="288"/>
      <c r="F50" s="289"/>
      <c r="G50" s="287">
        <v>1</v>
      </c>
      <c r="H50" s="287"/>
      <c r="I50" s="184"/>
      <c r="J50" s="287"/>
      <c r="K50" s="176"/>
      <c r="L50" s="181"/>
      <c r="M50" s="181"/>
      <c r="N50" s="181"/>
      <c r="O50" s="290">
        <f t="shared" si="37"/>
        <v>32</v>
      </c>
      <c r="P50" s="290"/>
      <c r="Q50" s="290"/>
      <c r="R50" s="290"/>
      <c r="S50" s="290"/>
      <c r="T50" s="290"/>
      <c r="U50" s="297">
        <f>SUM(AB50:AM50)</f>
        <v>32</v>
      </c>
      <c r="V50" s="297">
        <f t="shared" ref="V50:V51" si="38">U50</f>
        <v>32</v>
      </c>
      <c r="W50" s="304"/>
      <c r="X50" s="304"/>
      <c r="Y50" s="303"/>
      <c r="Z50" s="303">
        <v>2</v>
      </c>
      <c r="AA50" s="285">
        <v>2</v>
      </c>
      <c r="AB50" s="178">
        <v>32</v>
      </c>
      <c r="AC50" s="282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54"/>
      <c r="AP50" s="52"/>
      <c r="AS50" s="131"/>
      <c r="AT50" s="131"/>
      <c r="AU50" s="131"/>
      <c r="AV50" s="131"/>
      <c r="AW50" s="131"/>
      <c r="AX50" s="131"/>
      <c r="AY50" s="131"/>
      <c r="AZ50" s="131"/>
    </row>
    <row r="51" spans="1:52" ht="25.5" customHeight="1">
      <c r="A51" s="191" t="s">
        <v>392</v>
      </c>
      <c r="B51" s="58" t="s">
        <v>393</v>
      </c>
      <c r="C51" s="181"/>
      <c r="D51" s="118"/>
      <c r="E51" s="182"/>
      <c r="F51" s="183"/>
      <c r="G51" s="118">
        <v>2</v>
      </c>
      <c r="H51" s="118"/>
      <c r="I51" s="184"/>
      <c r="J51" s="118"/>
      <c r="K51" s="176"/>
      <c r="L51" s="181"/>
      <c r="M51" s="181"/>
      <c r="N51" s="181"/>
      <c r="O51" s="177">
        <f t="shared" si="37"/>
        <v>78</v>
      </c>
      <c r="P51" s="177"/>
      <c r="Q51" s="177"/>
      <c r="R51" s="177"/>
      <c r="S51" s="177"/>
      <c r="T51" s="177"/>
      <c r="U51" s="297">
        <f>SUM(AB51:AM51)</f>
        <v>78</v>
      </c>
      <c r="V51" s="297">
        <f t="shared" si="38"/>
        <v>78</v>
      </c>
      <c r="W51" s="304"/>
      <c r="X51" s="304"/>
      <c r="Y51" s="303"/>
      <c r="Z51" s="303">
        <v>28</v>
      </c>
      <c r="AA51" s="57"/>
      <c r="AB51" s="178">
        <v>32</v>
      </c>
      <c r="AC51" s="178">
        <v>46</v>
      </c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9"/>
      <c r="AP51" s="52"/>
      <c r="AS51" s="131">
        <f t="shared" ref="AS51:AS67" si="39">$S51*(AB51*100/$U51)/100</f>
        <v>0</v>
      </c>
      <c r="AT51" s="131">
        <f t="shared" ref="AT51:AT67" si="40">$S51*(AC51*100/$U51)/100</f>
        <v>0</v>
      </c>
      <c r="AU51" s="131">
        <f t="shared" ref="AU51:AU67" si="41">$S51*(AD51*100/$U51)/100</f>
        <v>0</v>
      </c>
      <c r="AV51" s="131">
        <f t="shared" ref="AV51:AV67" si="42">$S51*(AE51*100/$U51)/100</f>
        <v>0</v>
      </c>
      <c r="AW51" s="131">
        <f t="shared" ref="AW51:AW67" si="43">$S51*(AG51*100/$U51)/100</f>
        <v>0</v>
      </c>
      <c r="AX51" s="131">
        <f t="shared" ref="AX51:AX67" si="44">$S51*(AI51*100/$U51)/100</f>
        <v>0</v>
      </c>
      <c r="AY51" s="131">
        <f t="shared" ref="AY51:AY67" si="45">$S51*(AK51*100/$U51)/100</f>
        <v>0</v>
      </c>
      <c r="AZ51" s="131">
        <f t="shared" ref="AZ51:AZ67" si="46">$S51*(AM51*100/$U51)/100</f>
        <v>0</v>
      </c>
    </row>
    <row r="52" spans="1:52" ht="24.75" customHeight="1">
      <c r="A52" s="196" t="s">
        <v>271</v>
      </c>
      <c r="B52" s="212" t="s">
        <v>395</v>
      </c>
      <c r="C52" s="203"/>
      <c r="D52" s="204"/>
      <c r="E52" s="205"/>
      <c r="F52" s="206"/>
      <c r="G52" s="204"/>
      <c r="H52" s="204"/>
      <c r="I52" s="207"/>
      <c r="J52" s="204"/>
      <c r="K52" s="213"/>
      <c r="L52" s="203"/>
      <c r="M52" s="203"/>
      <c r="N52" s="203"/>
      <c r="O52" s="197">
        <f t="shared" si="37"/>
        <v>39</v>
      </c>
      <c r="P52" s="197"/>
      <c r="Q52" s="197"/>
      <c r="R52" s="197"/>
      <c r="S52" s="197">
        <v>39</v>
      </c>
      <c r="T52" s="197"/>
      <c r="U52" s="197">
        <v>0</v>
      </c>
      <c r="V52" s="197">
        <v>0</v>
      </c>
      <c r="W52" s="197">
        <v>0</v>
      </c>
      <c r="X52" s="197"/>
      <c r="Y52" s="198">
        <v>0</v>
      </c>
      <c r="Z52" s="198"/>
      <c r="AA52" s="198">
        <v>0</v>
      </c>
      <c r="AB52" s="211">
        <v>16</v>
      </c>
      <c r="AC52" s="211">
        <v>23</v>
      </c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9"/>
      <c r="AP52" s="52"/>
      <c r="AS52" s="131" t="e">
        <f t="shared" si="39"/>
        <v>#DIV/0!</v>
      </c>
      <c r="AT52" s="131" t="e">
        <f t="shared" si="40"/>
        <v>#DIV/0!</v>
      </c>
      <c r="AU52" s="131" t="e">
        <f t="shared" si="41"/>
        <v>#DIV/0!</v>
      </c>
      <c r="AV52" s="131" t="e">
        <f t="shared" si="42"/>
        <v>#DIV/0!</v>
      </c>
      <c r="AW52" s="131" t="e">
        <f t="shared" si="43"/>
        <v>#DIV/0!</v>
      </c>
      <c r="AX52" s="131" t="e">
        <f t="shared" si="44"/>
        <v>#DIV/0!</v>
      </c>
      <c r="AY52" s="131" t="e">
        <f t="shared" si="45"/>
        <v>#DIV/0!</v>
      </c>
      <c r="AZ52" s="131" t="e">
        <f t="shared" si="46"/>
        <v>#DIV/0!</v>
      </c>
    </row>
    <row r="53" spans="1:52" hidden="1">
      <c r="A53" s="191"/>
      <c r="B53" s="58"/>
      <c r="C53" s="214"/>
      <c r="D53" s="215"/>
      <c r="E53" s="216"/>
      <c r="F53" s="217"/>
      <c r="G53" s="215"/>
      <c r="H53" s="215"/>
      <c r="I53" s="218"/>
      <c r="J53" s="215"/>
      <c r="K53" s="214"/>
      <c r="L53" s="214"/>
      <c r="M53" s="214"/>
      <c r="N53" s="214"/>
      <c r="O53" s="219">
        <f t="shared" si="37"/>
        <v>0</v>
      </c>
      <c r="P53" s="219"/>
      <c r="Q53" s="219"/>
      <c r="R53" s="219"/>
      <c r="S53" s="219"/>
      <c r="T53" s="219"/>
      <c r="U53" s="219">
        <f>SUM(AB53:AM53)</f>
        <v>0</v>
      </c>
      <c r="V53" s="219"/>
      <c r="W53" s="219">
        <f>U53-Y53</f>
        <v>0</v>
      </c>
      <c r="X53" s="219"/>
      <c r="Y53" s="220"/>
      <c r="Z53" s="220"/>
      <c r="AA53" s="220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19"/>
      <c r="AP53" s="52"/>
      <c r="AS53" s="131" t="e">
        <f t="shared" si="39"/>
        <v>#DIV/0!</v>
      </c>
      <c r="AT53" s="131" t="e">
        <f t="shared" si="40"/>
        <v>#DIV/0!</v>
      </c>
      <c r="AU53" s="131" t="e">
        <f t="shared" si="41"/>
        <v>#DIV/0!</v>
      </c>
      <c r="AV53" s="131" t="e">
        <f t="shared" si="42"/>
        <v>#DIV/0!</v>
      </c>
      <c r="AW53" s="131" t="e">
        <f t="shared" si="43"/>
        <v>#DIV/0!</v>
      </c>
      <c r="AX53" s="131" t="e">
        <f t="shared" si="44"/>
        <v>#DIV/0!</v>
      </c>
      <c r="AY53" s="131" t="e">
        <f t="shared" si="45"/>
        <v>#DIV/0!</v>
      </c>
      <c r="AZ53" s="131" t="e">
        <f t="shared" si="46"/>
        <v>#DIV/0!</v>
      </c>
    </row>
    <row r="54" spans="1:52" hidden="1">
      <c r="A54" s="191"/>
      <c r="B54" s="58"/>
      <c r="C54" s="214"/>
      <c r="D54" s="215"/>
      <c r="E54" s="216"/>
      <c r="F54" s="217"/>
      <c r="G54" s="215"/>
      <c r="H54" s="215"/>
      <c r="I54" s="218"/>
      <c r="J54" s="215"/>
      <c r="K54" s="214"/>
      <c r="L54" s="214"/>
      <c r="M54" s="214"/>
      <c r="N54" s="214"/>
      <c r="O54" s="219">
        <f t="shared" si="37"/>
        <v>0</v>
      </c>
      <c r="P54" s="219"/>
      <c r="Q54" s="219"/>
      <c r="R54" s="219"/>
      <c r="S54" s="219"/>
      <c r="T54" s="219"/>
      <c r="U54" s="219">
        <f>SUM(AB54:AM54)</f>
        <v>0</v>
      </c>
      <c r="V54" s="219"/>
      <c r="W54" s="219">
        <f>U54-Y54</f>
        <v>0</v>
      </c>
      <c r="X54" s="219"/>
      <c r="Y54" s="220"/>
      <c r="Z54" s="220"/>
      <c r="AA54" s="220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19"/>
      <c r="AP54" s="52"/>
      <c r="AS54" s="131" t="e">
        <f t="shared" si="39"/>
        <v>#DIV/0!</v>
      </c>
      <c r="AT54" s="131" t="e">
        <f t="shared" si="40"/>
        <v>#DIV/0!</v>
      </c>
      <c r="AU54" s="131" t="e">
        <f t="shared" si="41"/>
        <v>#DIV/0!</v>
      </c>
      <c r="AV54" s="131" t="e">
        <f t="shared" si="42"/>
        <v>#DIV/0!</v>
      </c>
      <c r="AW54" s="131" t="e">
        <f t="shared" si="43"/>
        <v>#DIV/0!</v>
      </c>
      <c r="AX54" s="131" t="e">
        <f t="shared" si="44"/>
        <v>#DIV/0!</v>
      </c>
      <c r="AY54" s="131" t="e">
        <f t="shared" si="45"/>
        <v>#DIV/0!</v>
      </c>
      <c r="AZ54" s="131" t="e">
        <f t="shared" si="46"/>
        <v>#DIV/0!</v>
      </c>
    </row>
    <row r="55" spans="1:52" hidden="1">
      <c r="A55" s="191"/>
      <c r="B55" s="58"/>
      <c r="C55" s="214"/>
      <c r="D55" s="215"/>
      <c r="E55" s="216"/>
      <c r="F55" s="217"/>
      <c r="G55" s="215"/>
      <c r="H55" s="215"/>
      <c r="I55" s="218"/>
      <c r="J55" s="215"/>
      <c r="K55" s="214"/>
      <c r="L55" s="214"/>
      <c r="M55" s="214"/>
      <c r="N55" s="214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20"/>
      <c r="Z55" s="220"/>
      <c r="AA55" s="220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19"/>
      <c r="AP55" s="52"/>
      <c r="AS55" s="131" t="e">
        <f t="shared" si="39"/>
        <v>#DIV/0!</v>
      </c>
      <c r="AT55" s="131" t="e">
        <f t="shared" si="40"/>
        <v>#DIV/0!</v>
      </c>
      <c r="AU55" s="131" t="e">
        <f t="shared" si="41"/>
        <v>#DIV/0!</v>
      </c>
      <c r="AV55" s="131" t="e">
        <f t="shared" si="42"/>
        <v>#DIV/0!</v>
      </c>
      <c r="AW55" s="131" t="e">
        <f t="shared" si="43"/>
        <v>#DIV/0!</v>
      </c>
      <c r="AX55" s="131" t="e">
        <f t="shared" si="44"/>
        <v>#DIV/0!</v>
      </c>
      <c r="AY55" s="131" t="e">
        <f t="shared" si="45"/>
        <v>#DIV/0!</v>
      </c>
      <c r="AZ55" s="131" t="e">
        <f t="shared" si="46"/>
        <v>#DIV/0!</v>
      </c>
    </row>
    <row r="56" spans="1:52" hidden="1">
      <c r="A56" s="191"/>
      <c r="B56" s="58"/>
      <c r="C56" s="214"/>
      <c r="D56" s="215"/>
      <c r="E56" s="216"/>
      <c r="F56" s="217"/>
      <c r="G56" s="215"/>
      <c r="H56" s="215"/>
      <c r="I56" s="218"/>
      <c r="J56" s="215"/>
      <c r="K56" s="214"/>
      <c r="L56" s="214"/>
      <c r="M56" s="214"/>
      <c r="N56" s="214"/>
      <c r="O56" s="219">
        <f t="shared" ref="O56:O67" si="47">S56+U56</f>
        <v>0</v>
      </c>
      <c r="P56" s="219"/>
      <c r="Q56" s="219"/>
      <c r="R56" s="219"/>
      <c r="S56" s="219">
        <f t="shared" si="24"/>
        <v>0</v>
      </c>
      <c r="T56" s="219"/>
      <c r="U56" s="219">
        <f t="shared" ref="U56:U67" si="48">SUM(AB56:AM56)</f>
        <v>0</v>
      </c>
      <c r="V56" s="219"/>
      <c r="W56" s="219">
        <f t="shared" ref="W56:W67" si="49">U56-Y56</f>
        <v>0</v>
      </c>
      <c r="X56" s="219"/>
      <c r="Y56" s="220"/>
      <c r="Z56" s="220"/>
      <c r="AA56" s="220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19"/>
      <c r="AP56" s="52"/>
      <c r="AS56" s="131" t="e">
        <f t="shared" si="39"/>
        <v>#DIV/0!</v>
      </c>
      <c r="AT56" s="131" t="e">
        <f t="shared" si="40"/>
        <v>#DIV/0!</v>
      </c>
      <c r="AU56" s="131" t="e">
        <f t="shared" si="41"/>
        <v>#DIV/0!</v>
      </c>
      <c r="AV56" s="131" t="e">
        <f t="shared" si="42"/>
        <v>#DIV/0!</v>
      </c>
      <c r="AW56" s="131" t="e">
        <f t="shared" si="43"/>
        <v>#DIV/0!</v>
      </c>
      <c r="AX56" s="131" t="e">
        <f t="shared" si="44"/>
        <v>#DIV/0!</v>
      </c>
      <c r="AY56" s="131" t="e">
        <f t="shared" si="45"/>
        <v>#DIV/0!</v>
      </c>
      <c r="AZ56" s="131" t="e">
        <f t="shared" si="46"/>
        <v>#DIV/0!</v>
      </c>
    </row>
    <row r="57" spans="1:52" hidden="1">
      <c r="A57" s="191"/>
      <c r="B57" s="58"/>
      <c r="C57" s="214"/>
      <c r="D57" s="215"/>
      <c r="E57" s="216"/>
      <c r="F57" s="217"/>
      <c r="G57" s="215"/>
      <c r="H57" s="215"/>
      <c r="I57" s="218"/>
      <c r="J57" s="215"/>
      <c r="K57" s="214"/>
      <c r="L57" s="214"/>
      <c r="M57" s="214"/>
      <c r="N57" s="214"/>
      <c r="O57" s="219">
        <f t="shared" si="47"/>
        <v>0</v>
      </c>
      <c r="P57" s="219"/>
      <c r="Q57" s="219"/>
      <c r="R57" s="219"/>
      <c r="S57" s="219">
        <f t="shared" si="24"/>
        <v>0</v>
      </c>
      <c r="T57" s="219"/>
      <c r="U57" s="219">
        <f t="shared" si="48"/>
        <v>0</v>
      </c>
      <c r="V57" s="219"/>
      <c r="W57" s="219">
        <f t="shared" si="49"/>
        <v>0</v>
      </c>
      <c r="X57" s="219"/>
      <c r="Y57" s="220"/>
      <c r="Z57" s="220"/>
      <c r="AA57" s="220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19"/>
      <c r="AP57" s="52"/>
      <c r="AS57" s="131" t="e">
        <f t="shared" si="39"/>
        <v>#DIV/0!</v>
      </c>
      <c r="AT57" s="131" t="e">
        <f t="shared" si="40"/>
        <v>#DIV/0!</v>
      </c>
      <c r="AU57" s="131" t="e">
        <f t="shared" si="41"/>
        <v>#DIV/0!</v>
      </c>
      <c r="AV57" s="131" t="e">
        <f t="shared" si="42"/>
        <v>#DIV/0!</v>
      </c>
      <c r="AW57" s="131" t="e">
        <f t="shared" si="43"/>
        <v>#DIV/0!</v>
      </c>
      <c r="AX57" s="131" t="e">
        <f t="shared" si="44"/>
        <v>#DIV/0!</v>
      </c>
      <c r="AY57" s="131" t="e">
        <f t="shared" si="45"/>
        <v>#DIV/0!</v>
      </c>
      <c r="AZ57" s="131" t="e">
        <f t="shared" si="46"/>
        <v>#DIV/0!</v>
      </c>
    </row>
    <row r="58" spans="1:52" hidden="1">
      <c r="A58" s="191"/>
      <c r="B58" s="58"/>
      <c r="C58" s="214"/>
      <c r="D58" s="215"/>
      <c r="E58" s="216"/>
      <c r="F58" s="217"/>
      <c r="G58" s="215"/>
      <c r="H58" s="215"/>
      <c r="I58" s="218"/>
      <c r="J58" s="215"/>
      <c r="K58" s="214"/>
      <c r="L58" s="214"/>
      <c r="M58" s="214"/>
      <c r="N58" s="214"/>
      <c r="O58" s="219">
        <f t="shared" si="47"/>
        <v>0</v>
      </c>
      <c r="P58" s="219"/>
      <c r="Q58" s="219"/>
      <c r="R58" s="219"/>
      <c r="S58" s="219">
        <f t="shared" si="24"/>
        <v>0</v>
      </c>
      <c r="T58" s="219"/>
      <c r="U58" s="219">
        <f t="shared" si="48"/>
        <v>0</v>
      </c>
      <c r="V58" s="219"/>
      <c r="W58" s="219">
        <f t="shared" si="49"/>
        <v>0</v>
      </c>
      <c r="X58" s="219"/>
      <c r="Y58" s="220"/>
      <c r="Z58" s="220"/>
      <c r="AA58" s="220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19"/>
      <c r="AP58" s="52"/>
      <c r="AS58" s="131" t="e">
        <f t="shared" si="39"/>
        <v>#DIV/0!</v>
      </c>
      <c r="AT58" s="131" t="e">
        <f t="shared" si="40"/>
        <v>#DIV/0!</v>
      </c>
      <c r="AU58" s="131" t="e">
        <f t="shared" si="41"/>
        <v>#DIV/0!</v>
      </c>
      <c r="AV58" s="131" t="e">
        <f t="shared" si="42"/>
        <v>#DIV/0!</v>
      </c>
      <c r="AW58" s="131" t="e">
        <f t="shared" si="43"/>
        <v>#DIV/0!</v>
      </c>
      <c r="AX58" s="131" t="e">
        <f t="shared" si="44"/>
        <v>#DIV/0!</v>
      </c>
      <c r="AY58" s="131" t="e">
        <f t="shared" si="45"/>
        <v>#DIV/0!</v>
      </c>
      <c r="AZ58" s="131" t="e">
        <f t="shared" si="46"/>
        <v>#DIV/0!</v>
      </c>
    </row>
    <row r="59" spans="1:52" hidden="1">
      <c r="A59" s="191"/>
      <c r="B59" s="58"/>
      <c r="C59" s="214"/>
      <c r="D59" s="215"/>
      <c r="E59" s="216"/>
      <c r="F59" s="217"/>
      <c r="G59" s="215"/>
      <c r="H59" s="215"/>
      <c r="I59" s="218"/>
      <c r="J59" s="215"/>
      <c r="K59" s="214"/>
      <c r="L59" s="214"/>
      <c r="M59" s="214"/>
      <c r="N59" s="214"/>
      <c r="O59" s="219">
        <f t="shared" si="47"/>
        <v>0</v>
      </c>
      <c r="P59" s="219"/>
      <c r="Q59" s="219"/>
      <c r="R59" s="219"/>
      <c r="S59" s="219">
        <f t="shared" si="24"/>
        <v>0</v>
      </c>
      <c r="T59" s="219"/>
      <c r="U59" s="219">
        <f t="shared" si="48"/>
        <v>0</v>
      </c>
      <c r="V59" s="219"/>
      <c r="W59" s="219">
        <f t="shared" si="49"/>
        <v>0</v>
      </c>
      <c r="X59" s="219"/>
      <c r="Y59" s="220"/>
      <c r="Z59" s="220"/>
      <c r="AA59" s="220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19"/>
      <c r="AP59" s="52"/>
      <c r="AS59" s="131" t="e">
        <f t="shared" si="39"/>
        <v>#DIV/0!</v>
      </c>
      <c r="AT59" s="131" t="e">
        <f t="shared" si="40"/>
        <v>#DIV/0!</v>
      </c>
      <c r="AU59" s="131" t="e">
        <f t="shared" si="41"/>
        <v>#DIV/0!</v>
      </c>
      <c r="AV59" s="131" t="e">
        <f t="shared" si="42"/>
        <v>#DIV/0!</v>
      </c>
      <c r="AW59" s="131" t="e">
        <f t="shared" si="43"/>
        <v>#DIV/0!</v>
      </c>
      <c r="AX59" s="131" t="e">
        <f t="shared" si="44"/>
        <v>#DIV/0!</v>
      </c>
      <c r="AY59" s="131" t="e">
        <f t="shared" si="45"/>
        <v>#DIV/0!</v>
      </c>
      <c r="AZ59" s="131" t="e">
        <f t="shared" si="46"/>
        <v>#DIV/0!</v>
      </c>
    </row>
    <row r="60" spans="1:52" hidden="1">
      <c r="A60" s="191"/>
      <c r="B60" s="58"/>
      <c r="C60" s="214"/>
      <c r="D60" s="215"/>
      <c r="E60" s="216"/>
      <c r="F60" s="217"/>
      <c r="G60" s="215"/>
      <c r="H60" s="215"/>
      <c r="I60" s="218"/>
      <c r="J60" s="215"/>
      <c r="K60" s="214"/>
      <c r="L60" s="214"/>
      <c r="M60" s="214"/>
      <c r="N60" s="214"/>
      <c r="O60" s="219">
        <f t="shared" si="47"/>
        <v>0</v>
      </c>
      <c r="P60" s="219"/>
      <c r="Q60" s="219"/>
      <c r="R60" s="219"/>
      <c r="S60" s="219">
        <f t="shared" si="24"/>
        <v>0</v>
      </c>
      <c r="T60" s="219"/>
      <c r="U60" s="219">
        <f t="shared" si="48"/>
        <v>0</v>
      </c>
      <c r="V60" s="219"/>
      <c r="W60" s="219">
        <f t="shared" si="49"/>
        <v>0</v>
      </c>
      <c r="X60" s="219"/>
      <c r="Y60" s="220"/>
      <c r="Z60" s="220"/>
      <c r="AA60" s="220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19"/>
      <c r="AP60" s="52"/>
      <c r="AS60" s="131" t="e">
        <f t="shared" si="39"/>
        <v>#DIV/0!</v>
      </c>
      <c r="AT60" s="131" t="e">
        <f t="shared" si="40"/>
        <v>#DIV/0!</v>
      </c>
      <c r="AU60" s="131" t="e">
        <f t="shared" si="41"/>
        <v>#DIV/0!</v>
      </c>
      <c r="AV60" s="131" t="e">
        <f t="shared" si="42"/>
        <v>#DIV/0!</v>
      </c>
      <c r="AW60" s="131" t="e">
        <f t="shared" si="43"/>
        <v>#DIV/0!</v>
      </c>
      <c r="AX60" s="131" t="e">
        <f t="shared" si="44"/>
        <v>#DIV/0!</v>
      </c>
      <c r="AY60" s="131" t="e">
        <f t="shared" si="45"/>
        <v>#DIV/0!</v>
      </c>
      <c r="AZ60" s="131" t="e">
        <f t="shared" si="46"/>
        <v>#DIV/0!</v>
      </c>
    </row>
    <row r="61" spans="1:52" hidden="1">
      <c r="A61" s="191"/>
      <c r="B61" s="58"/>
      <c r="C61" s="214"/>
      <c r="D61" s="215"/>
      <c r="E61" s="216"/>
      <c r="F61" s="217"/>
      <c r="G61" s="215"/>
      <c r="H61" s="215"/>
      <c r="I61" s="218"/>
      <c r="J61" s="215"/>
      <c r="K61" s="214"/>
      <c r="L61" s="214"/>
      <c r="M61" s="214"/>
      <c r="N61" s="214"/>
      <c r="O61" s="219">
        <f t="shared" si="47"/>
        <v>0</v>
      </c>
      <c r="P61" s="219"/>
      <c r="Q61" s="219"/>
      <c r="R61" s="219"/>
      <c r="S61" s="219">
        <f t="shared" si="24"/>
        <v>0</v>
      </c>
      <c r="T61" s="219"/>
      <c r="U61" s="219">
        <f t="shared" si="48"/>
        <v>0</v>
      </c>
      <c r="V61" s="219"/>
      <c r="W61" s="219">
        <f t="shared" si="49"/>
        <v>0</v>
      </c>
      <c r="X61" s="219"/>
      <c r="Y61" s="220"/>
      <c r="Z61" s="220"/>
      <c r="AA61" s="220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19"/>
      <c r="AP61" s="52"/>
      <c r="AS61" s="131" t="e">
        <f t="shared" si="39"/>
        <v>#DIV/0!</v>
      </c>
      <c r="AT61" s="131" t="e">
        <f t="shared" si="40"/>
        <v>#DIV/0!</v>
      </c>
      <c r="AU61" s="131" t="e">
        <f t="shared" si="41"/>
        <v>#DIV/0!</v>
      </c>
      <c r="AV61" s="131" t="e">
        <f t="shared" si="42"/>
        <v>#DIV/0!</v>
      </c>
      <c r="AW61" s="131" t="e">
        <f t="shared" si="43"/>
        <v>#DIV/0!</v>
      </c>
      <c r="AX61" s="131" t="e">
        <f t="shared" si="44"/>
        <v>#DIV/0!</v>
      </c>
      <c r="AY61" s="131" t="e">
        <f t="shared" si="45"/>
        <v>#DIV/0!</v>
      </c>
      <c r="AZ61" s="131" t="e">
        <f t="shared" si="46"/>
        <v>#DIV/0!</v>
      </c>
    </row>
    <row r="62" spans="1:52" hidden="1">
      <c r="A62" s="191"/>
      <c r="B62" s="58"/>
      <c r="C62" s="214"/>
      <c r="D62" s="215"/>
      <c r="E62" s="216"/>
      <c r="F62" s="217"/>
      <c r="G62" s="215"/>
      <c r="H62" s="215"/>
      <c r="I62" s="218"/>
      <c r="J62" s="215"/>
      <c r="K62" s="214"/>
      <c r="L62" s="214"/>
      <c r="M62" s="214"/>
      <c r="N62" s="214"/>
      <c r="O62" s="219">
        <f t="shared" si="47"/>
        <v>0</v>
      </c>
      <c r="P62" s="219"/>
      <c r="Q62" s="219"/>
      <c r="R62" s="219"/>
      <c r="S62" s="219">
        <f t="shared" si="24"/>
        <v>0</v>
      </c>
      <c r="T62" s="219"/>
      <c r="U62" s="219">
        <f t="shared" si="48"/>
        <v>0</v>
      </c>
      <c r="V62" s="219"/>
      <c r="W62" s="219">
        <f t="shared" si="49"/>
        <v>0</v>
      </c>
      <c r="X62" s="219"/>
      <c r="Y62" s="220"/>
      <c r="Z62" s="220"/>
      <c r="AA62" s="220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19"/>
      <c r="AP62" s="52"/>
      <c r="AS62" s="131" t="e">
        <f t="shared" si="39"/>
        <v>#DIV/0!</v>
      </c>
      <c r="AT62" s="131" t="e">
        <f t="shared" si="40"/>
        <v>#DIV/0!</v>
      </c>
      <c r="AU62" s="131" t="e">
        <f t="shared" si="41"/>
        <v>#DIV/0!</v>
      </c>
      <c r="AV62" s="131" t="e">
        <f t="shared" si="42"/>
        <v>#DIV/0!</v>
      </c>
      <c r="AW62" s="131" t="e">
        <f t="shared" si="43"/>
        <v>#DIV/0!</v>
      </c>
      <c r="AX62" s="131" t="e">
        <f t="shared" si="44"/>
        <v>#DIV/0!</v>
      </c>
      <c r="AY62" s="131" t="e">
        <f t="shared" si="45"/>
        <v>#DIV/0!</v>
      </c>
      <c r="AZ62" s="131" t="e">
        <f t="shared" si="46"/>
        <v>#DIV/0!</v>
      </c>
    </row>
    <row r="63" spans="1:52" hidden="1">
      <c r="A63" s="191"/>
      <c r="B63" s="58"/>
      <c r="C63" s="214"/>
      <c r="D63" s="215"/>
      <c r="E63" s="216"/>
      <c r="F63" s="217"/>
      <c r="G63" s="215"/>
      <c r="H63" s="215"/>
      <c r="I63" s="218"/>
      <c r="J63" s="215"/>
      <c r="K63" s="214"/>
      <c r="L63" s="214"/>
      <c r="M63" s="214"/>
      <c r="N63" s="214"/>
      <c r="O63" s="219">
        <f t="shared" si="47"/>
        <v>0</v>
      </c>
      <c r="P63" s="219"/>
      <c r="Q63" s="219"/>
      <c r="R63" s="219"/>
      <c r="S63" s="219">
        <f t="shared" si="24"/>
        <v>0</v>
      </c>
      <c r="T63" s="219"/>
      <c r="U63" s="219">
        <f t="shared" si="48"/>
        <v>0</v>
      </c>
      <c r="V63" s="219"/>
      <c r="W63" s="219">
        <f t="shared" si="49"/>
        <v>0</v>
      </c>
      <c r="X63" s="219"/>
      <c r="Y63" s="220"/>
      <c r="Z63" s="220"/>
      <c r="AA63" s="220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19"/>
      <c r="AP63" s="52"/>
      <c r="AS63" s="131" t="e">
        <f t="shared" si="39"/>
        <v>#DIV/0!</v>
      </c>
      <c r="AT63" s="131" t="e">
        <f t="shared" si="40"/>
        <v>#DIV/0!</v>
      </c>
      <c r="AU63" s="131" t="e">
        <f t="shared" si="41"/>
        <v>#DIV/0!</v>
      </c>
      <c r="AV63" s="131" t="e">
        <f t="shared" si="42"/>
        <v>#DIV/0!</v>
      </c>
      <c r="AW63" s="131" t="e">
        <f t="shared" si="43"/>
        <v>#DIV/0!</v>
      </c>
      <c r="AX63" s="131" t="e">
        <f t="shared" si="44"/>
        <v>#DIV/0!</v>
      </c>
      <c r="AY63" s="131" t="e">
        <f t="shared" si="45"/>
        <v>#DIV/0!</v>
      </c>
      <c r="AZ63" s="131" t="e">
        <f t="shared" si="46"/>
        <v>#DIV/0!</v>
      </c>
    </row>
    <row r="64" spans="1:52" hidden="1">
      <c r="A64" s="191"/>
      <c r="B64" s="58"/>
      <c r="C64" s="214"/>
      <c r="D64" s="215"/>
      <c r="E64" s="216"/>
      <c r="F64" s="217"/>
      <c r="G64" s="215"/>
      <c r="H64" s="215"/>
      <c r="I64" s="218"/>
      <c r="J64" s="215"/>
      <c r="K64" s="214"/>
      <c r="L64" s="214"/>
      <c r="M64" s="214"/>
      <c r="N64" s="214"/>
      <c r="O64" s="219">
        <f t="shared" si="47"/>
        <v>0</v>
      </c>
      <c r="P64" s="219"/>
      <c r="Q64" s="219"/>
      <c r="R64" s="219"/>
      <c r="S64" s="219">
        <f t="shared" si="24"/>
        <v>0</v>
      </c>
      <c r="T64" s="219"/>
      <c r="U64" s="219">
        <f t="shared" si="48"/>
        <v>0</v>
      </c>
      <c r="V64" s="219"/>
      <c r="W64" s="219">
        <f t="shared" si="49"/>
        <v>0</v>
      </c>
      <c r="X64" s="219"/>
      <c r="Y64" s="220"/>
      <c r="Z64" s="220"/>
      <c r="AA64" s="220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19"/>
      <c r="AP64" s="52"/>
      <c r="AS64" s="131" t="e">
        <f t="shared" si="39"/>
        <v>#DIV/0!</v>
      </c>
      <c r="AT64" s="131" t="e">
        <f t="shared" si="40"/>
        <v>#DIV/0!</v>
      </c>
      <c r="AU64" s="131" t="e">
        <f t="shared" si="41"/>
        <v>#DIV/0!</v>
      </c>
      <c r="AV64" s="131" t="e">
        <f t="shared" si="42"/>
        <v>#DIV/0!</v>
      </c>
      <c r="AW64" s="131" t="e">
        <f t="shared" si="43"/>
        <v>#DIV/0!</v>
      </c>
      <c r="AX64" s="131" t="e">
        <f t="shared" si="44"/>
        <v>#DIV/0!</v>
      </c>
      <c r="AY64" s="131" t="e">
        <f t="shared" si="45"/>
        <v>#DIV/0!</v>
      </c>
      <c r="AZ64" s="131" t="e">
        <f t="shared" si="46"/>
        <v>#DIV/0!</v>
      </c>
    </row>
    <row r="65" spans="1:80" hidden="1">
      <c r="A65" s="191"/>
      <c r="B65" s="58"/>
      <c r="C65" s="214"/>
      <c r="D65" s="215"/>
      <c r="E65" s="216"/>
      <c r="F65" s="217"/>
      <c r="G65" s="215"/>
      <c r="H65" s="215"/>
      <c r="I65" s="218"/>
      <c r="J65" s="215"/>
      <c r="K65" s="214"/>
      <c r="L65" s="214"/>
      <c r="M65" s="214"/>
      <c r="N65" s="214"/>
      <c r="O65" s="219">
        <f t="shared" si="47"/>
        <v>0</v>
      </c>
      <c r="P65" s="219"/>
      <c r="Q65" s="219"/>
      <c r="R65" s="219"/>
      <c r="S65" s="219">
        <f t="shared" si="24"/>
        <v>0</v>
      </c>
      <c r="T65" s="219"/>
      <c r="U65" s="219">
        <f t="shared" si="48"/>
        <v>0</v>
      </c>
      <c r="V65" s="219"/>
      <c r="W65" s="219">
        <f t="shared" si="49"/>
        <v>0</v>
      </c>
      <c r="X65" s="219"/>
      <c r="Y65" s="220"/>
      <c r="Z65" s="220"/>
      <c r="AA65" s="220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19"/>
      <c r="AP65" s="52"/>
      <c r="AS65" s="131" t="e">
        <f t="shared" si="39"/>
        <v>#DIV/0!</v>
      </c>
      <c r="AT65" s="131" t="e">
        <f t="shared" si="40"/>
        <v>#DIV/0!</v>
      </c>
      <c r="AU65" s="131" t="e">
        <f t="shared" si="41"/>
        <v>#DIV/0!</v>
      </c>
      <c r="AV65" s="131" t="e">
        <f t="shared" si="42"/>
        <v>#DIV/0!</v>
      </c>
      <c r="AW65" s="131" t="e">
        <f t="shared" si="43"/>
        <v>#DIV/0!</v>
      </c>
      <c r="AX65" s="131" t="e">
        <f t="shared" si="44"/>
        <v>#DIV/0!</v>
      </c>
      <c r="AY65" s="131" t="e">
        <f t="shared" si="45"/>
        <v>#DIV/0!</v>
      </c>
      <c r="AZ65" s="131" t="e">
        <f t="shared" si="46"/>
        <v>#DIV/0!</v>
      </c>
    </row>
    <row r="66" spans="1:80" hidden="1">
      <c r="A66" s="191"/>
      <c r="B66" s="58"/>
      <c r="C66" s="214"/>
      <c r="D66" s="215"/>
      <c r="E66" s="216"/>
      <c r="F66" s="217"/>
      <c r="G66" s="215"/>
      <c r="H66" s="215"/>
      <c r="I66" s="218"/>
      <c r="J66" s="215"/>
      <c r="K66" s="214"/>
      <c r="L66" s="214"/>
      <c r="M66" s="214"/>
      <c r="N66" s="214"/>
      <c r="O66" s="219">
        <f t="shared" si="47"/>
        <v>0</v>
      </c>
      <c r="P66" s="219"/>
      <c r="Q66" s="219"/>
      <c r="R66" s="219"/>
      <c r="S66" s="219">
        <f t="shared" si="24"/>
        <v>0</v>
      </c>
      <c r="T66" s="219"/>
      <c r="U66" s="219">
        <f t="shared" si="48"/>
        <v>0</v>
      </c>
      <c r="V66" s="219"/>
      <c r="W66" s="219">
        <f t="shared" si="49"/>
        <v>0</v>
      </c>
      <c r="X66" s="219"/>
      <c r="Y66" s="220"/>
      <c r="Z66" s="220"/>
      <c r="AA66" s="220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19"/>
      <c r="AP66" s="52"/>
      <c r="AS66" s="131" t="e">
        <f t="shared" si="39"/>
        <v>#DIV/0!</v>
      </c>
      <c r="AT66" s="131" t="e">
        <f t="shared" si="40"/>
        <v>#DIV/0!</v>
      </c>
      <c r="AU66" s="131" t="e">
        <f t="shared" si="41"/>
        <v>#DIV/0!</v>
      </c>
      <c r="AV66" s="131" t="e">
        <f t="shared" si="42"/>
        <v>#DIV/0!</v>
      </c>
      <c r="AW66" s="131" t="e">
        <f t="shared" si="43"/>
        <v>#DIV/0!</v>
      </c>
      <c r="AX66" s="131" t="e">
        <f t="shared" si="44"/>
        <v>#DIV/0!</v>
      </c>
      <c r="AY66" s="131" t="e">
        <f t="shared" si="45"/>
        <v>#DIV/0!</v>
      </c>
      <c r="AZ66" s="131" t="e">
        <f t="shared" si="46"/>
        <v>#DIV/0!</v>
      </c>
    </row>
    <row r="67" spans="1:80" hidden="1">
      <c r="A67" s="191"/>
      <c r="B67" s="58"/>
      <c r="C67" s="214"/>
      <c r="D67" s="215"/>
      <c r="E67" s="216"/>
      <c r="F67" s="217"/>
      <c r="G67" s="215"/>
      <c r="H67" s="215"/>
      <c r="I67" s="218"/>
      <c r="J67" s="215"/>
      <c r="K67" s="214"/>
      <c r="L67" s="214"/>
      <c r="M67" s="214"/>
      <c r="N67" s="214"/>
      <c r="O67" s="219">
        <f t="shared" si="47"/>
        <v>0</v>
      </c>
      <c r="P67" s="219"/>
      <c r="Q67" s="219"/>
      <c r="R67" s="219"/>
      <c r="S67" s="219">
        <f t="shared" ref="S67:S78" si="50">U67/2</f>
        <v>0</v>
      </c>
      <c r="T67" s="219"/>
      <c r="U67" s="219">
        <f t="shared" si="48"/>
        <v>0</v>
      </c>
      <c r="V67" s="219"/>
      <c r="W67" s="219">
        <f t="shared" si="49"/>
        <v>0</v>
      </c>
      <c r="X67" s="219"/>
      <c r="Y67" s="220"/>
      <c r="Z67" s="220"/>
      <c r="AA67" s="220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19"/>
      <c r="AP67" s="52"/>
      <c r="AS67" s="131" t="e">
        <f t="shared" si="39"/>
        <v>#DIV/0!</v>
      </c>
      <c r="AT67" s="131" t="e">
        <f t="shared" si="40"/>
        <v>#DIV/0!</v>
      </c>
      <c r="AU67" s="131" t="e">
        <f t="shared" si="41"/>
        <v>#DIV/0!</v>
      </c>
      <c r="AV67" s="131" t="e">
        <f t="shared" si="42"/>
        <v>#DIV/0!</v>
      </c>
      <c r="AW67" s="131" t="e">
        <f t="shared" si="43"/>
        <v>#DIV/0!</v>
      </c>
      <c r="AX67" s="131" t="e">
        <f t="shared" si="44"/>
        <v>#DIV/0!</v>
      </c>
      <c r="AY67" s="131" t="e">
        <f t="shared" si="45"/>
        <v>#DIV/0!</v>
      </c>
      <c r="AZ67" s="131" t="e">
        <f t="shared" si="46"/>
        <v>#DIV/0!</v>
      </c>
    </row>
    <row r="68" spans="1:80" s="74" customFormat="1" ht="26.25" customHeight="1">
      <c r="A68" s="121" t="s">
        <v>39</v>
      </c>
      <c r="B68" s="55" t="s">
        <v>40</v>
      </c>
      <c r="C68" s="349">
        <f>COUNTIF(C69:E78,1)+COUNTIF(C69:E78,2)+COUNTIF(C69:E78,3)+COUNTIF(C69:E78,4)+COUNTIF(C69:E78,5)+COUNTIF(C69:E78,6)+COUNTIF(C69:E78,7)+COUNTIF(C69:E78,8)</f>
        <v>0</v>
      </c>
      <c r="D68" s="349"/>
      <c r="E68" s="350"/>
      <c r="F68" s="351">
        <f>COUNTIF(F69:H78,1)+COUNTIF(F69:H78,2)+COUNTIF(F69:H78,3)+COUNTIF(F69:H78,4)+COUNTIF(F69:H78,5)+COUNTIF(F69:H78,6)+COUNTIF(F69:H78,7)+COUNTIF(F69:H78,8)</f>
        <v>5</v>
      </c>
      <c r="G68" s="349"/>
      <c r="H68" s="350"/>
      <c r="I68" s="351">
        <f>COUNTIF(I69:K78,1)+COUNTIF(I69:K78,2)+COUNTIF(I69:K78,3)+COUNTIF(I69:K78,4)+COUNTIF(I69:K78,5)+COUNTIF(I69:K78,6)+COUNTIF(I69:K78,7)+COUNTIF(I69:K78,8)</f>
        <v>0</v>
      </c>
      <c r="J68" s="349"/>
      <c r="K68" s="349"/>
      <c r="L68" s="425">
        <f>COUNTIF(L69:N78,1)+COUNTIF(L69:N78,2)+COUNTIF(L69:N78,3)+COUNTIF(L69:N78,4)+COUNTIF(L69:N78,5)+COUNTIF(L69:N78,6)+COUNTIF(L69:N78,7)+COUNTIF(L69:N78,8)</f>
        <v>0</v>
      </c>
      <c r="M68" s="426"/>
      <c r="N68" s="427"/>
      <c r="O68" s="222">
        <f t="shared" ref="O68:R68" si="51">SUM(O69:O74)</f>
        <v>576</v>
      </c>
      <c r="P68" s="222">
        <f t="shared" si="51"/>
        <v>0</v>
      </c>
      <c r="Q68" s="222">
        <f t="shared" si="51"/>
        <v>0</v>
      </c>
      <c r="R68" s="222">
        <f t="shared" si="51"/>
        <v>0</v>
      </c>
      <c r="S68" s="222">
        <f>SUM(S69:S78)</f>
        <v>2</v>
      </c>
      <c r="T68" s="222"/>
      <c r="U68" s="222">
        <f>SUM(U69:U78)</f>
        <v>574</v>
      </c>
      <c r="V68" s="222"/>
      <c r="W68" s="222">
        <f>SUM(W69:W78)</f>
        <v>94</v>
      </c>
      <c r="X68" s="222"/>
      <c r="Y68" s="223">
        <f>SUM(Y69:Y78)</f>
        <v>480</v>
      </c>
      <c r="Z68" s="223">
        <f>SUM(Z69:Z78)</f>
        <v>0</v>
      </c>
      <c r="AA68" s="223">
        <f>SUM(AA69:AA78)</f>
        <v>0</v>
      </c>
      <c r="AB68" s="223">
        <f t="shared" ref="AB68:BA68" si="52">SUM(AB69:AB78)</f>
        <v>0</v>
      </c>
      <c r="AC68" s="223">
        <f t="shared" si="52"/>
        <v>0</v>
      </c>
      <c r="AD68" s="223">
        <f t="shared" si="52"/>
        <v>96</v>
      </c>
      <c r="AE68" s="223">
        <f t="shared" si="52"/>
        <v>142</v>
      </c>
      <c r="AF68" s="223">
        <f t="shared" si="52"/>
        <v>0</v>
      </c>
      <c r="AG68" s="223">
        <f t="shared" si="52"/>
        <v>64</v>
      </c>
      <c r="AH68" s="223">
        <f t="shared" si="52"/>
        <v>0</v>
      </c>
      <c r="AI68" s="223">
        <f t="shared" si="52"/>
        <v>92</v>
      </c>
      <c r="AJ68" s="223">
        <f t="shared" si="52"/>
        <v>0</v>
      </c>
      <c r="AK68" s="223">
        <f t="shared" si="52"/>
        <v>128</v>
      </c>
      <c r="AL68" s="223">
        <f t="shared" si="52"/>
        <v>0</v>
      </c>
      <c r="AM68" s="223">
        <f t="shared" si="52"/>
        <v>52</v>
      </c>
      <c r="AN68" s="223">
        <f t="shared" si="52"/>
        <v>0</v>
      </c>
      <c r="AO68" s="223">
        <f t="shared" si="52"/>
        <v>0</v>
      </c>
      <c r="AP68" s="223">
        <f t="shared" si="52"/>
        <v>468</v>
      </c>
      <c r="AQ68" s="223">
        <f t="shared" si="52"/>
        <v>0</v>
      </c>
      <c r="AR68" s="223">
        <f t="shared" si="52"/>
        <v>0</v>
      </c>
      <c r="AS68" s="223" t="e">
        <f t="shared" si="52"/>
        <v>#DIV/0!</v>
      </c>
      <c r="AT68" s="223" t="e">
        <f t="shared" si="52"/>
        <v>#DIV/0!</v>
      </c>
      <c r="AU68" s="223" t="e">
        <f t="shared" si="52"/>
        <v>#DIV/0!</v>
      </c>
      <c r="AV68" s="223" t="e">
        <f t="shared" si="52"/>
        <v>#DIV/0!</v>
      </c>
      <c r="AW68" s="223" t="e">
        <f t="shared" si="52"/>
        <v>#DIV/0!</v>
      </c>
      <c r="AX68" s="223" t="e">
        <f t="shared" si="52"/>
        <v>#DIV/0!</v>
      </c>
      <c r="AY68" s="223" t="e">
        <f t="shared" si="52"/>
        <v>#DIV/0!</v>
      </c>
      <c r="AZ68" s="223" t="e">
        <f t="shared" si="52"/>
        <v>#DIV/0!</v>
      </c>
      <c r="BA68" s="223">
        <f t="shared" si="52"/>
        <v>0</v>
      </c>
      <c r="BB68" s="96"/>
      <c r="BC68" s="96"/>
      <c r="BD68" s="96"/>
      <c r="BE68" s="96"/>
      <c r="BF68" s="96"/>
      <c r="BG68" s="96"/>
      <c r="BH68" s="96"/>
      <c r="BI68" s="97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7"/>
      <c r="BY68" s="97"/>
      <c r="BZ68" s="97"/>
      <c r="CA68" s="97"/>
      <c r="CB68" s="97"/>
    </row>
    <row r="69" spans="1:80" s="8" customFormat="1" ht="14.25" customHeight="1">
      <c r="A69" s="191" t="s">
        <v>272</v>
      </c>
      <c r="B69" s="224" t="s">
        <v>190</v>
      </c>
      <c r="C69" s="225"/>
      <c r="D69" s="118"/>
      <c r="E69" s="182"/>
      <c r="F69" s="183"/>
      <c r="G69" s="118">
        <v>7</v>
      </c>
      <c r="H69" s="182"/>
      <c r="I69" s="225"/>
      <c r="J69" s="118"/>
      <c r="K69" s="199"/>
      <c r="L69" s="225"/>
      <c r="M69" s="226"/>
      <c r="N69" s="199"/>
      <c r="O69" s="227">
        <f t="shared" ref="O69:O78" si="53">S69+U69</f>
        <v>64</v>
      </c>
      <c r="P69" s="227"/>
      <c r="Q69" s="227"/>
      <c r="R69" s="227"/>
      <c r="S69" s="177"/>
      <c r="T69" s="177"/>
      <c r="U69" s="177">
        <f t="shared" ref="U69:U78" si="54">SUM(AB69:AM69)</f>
        <v>64</v>
      </c>
      <c r="V69" s="297"/>
      <c r="W69" s="177">
        <f t="shared" ref="W69:W78" si="55">U69-Y69</f>
        <v>48</v>
      </c>
      <c r="X69" s="304"/>
      <c r="Y69" s="177">
        <v>16</v>
      </c>
      <c r="Z69" s="297"/>
      <c r="AA69" s="57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>
        <v>64</v>
      </c>
      <c r="AL69" s="178"/>
      <c r="AM69" s="178"/>
      <c r="AN69" s="178"/>
      <c r="AO69" s="19"/>
      <c r="AP69" s="52">
        <v>48</v>
      </c>
      <c r="AQ69" s="78"/>
      <c r="AR69" s="78"/>
      <c r="AS69" s="131">
        <f t="shared" ref="AS69:AS78" si="56">$S69*(AB69*100/$U69)/100</f>
        <v>0</v>
      </c>
      <c r="AT69" s="131">
        <f t="shared" ref="AT69:AT78" si="57">$S69*(AC69*100/$U69)/100</f>
        <v>0</v>
      </c>
      <c r="AU69" s="131">
        <f t="shared" ref="AU69:AU78" si="58">$S69*(AD69*100/$U69)/100</f>
        <v>0</v>
      </c>
      <c r="AV69" s="131">
        <f t="shared" ref="AV69:AV78" si="59">$S69*(AE69*100/$U69)/100</f>
        <v>0</v>
      </c>
      <c r="AW69" s="131">
        <f t="shared" ref="AW69:AW78" si="60">$S69*(AG69*100/$U69)/100</f>
        <v>0</v>
      </c>
      <c r="AX69" s="131">
        <f t="shared" ref="AX69:AX78" si="61">$S69*(AI69*100/$U69)/100</f>
        <v>0</v>
      </c>
      <c r="AY69" s="131">
        <f t="shared" ref="AY69:AY78" si="62">$S69*(AK69*100/$U69)/100</f>
        <v>0</v>
      </c>
      <c r="AZ69" s="131">
        <f t="shared" ref="AZ69:AZ78" si="63">$S69*(AM69*100/$U69)/100</f>
        <v>0</v>
      </c>
      <c r="BA69" s="78"/>
      <c r="BB69" s="78"/>
      <c r="BC69" s="78"/>
      <c r="BD69" s="78"/>
      <c r="BE69" s="78"/>
      <c r="BF69" s="78"/>
      <c r="BG69" s="78"/>
      <c r="BH69" s="78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</row>
    <row r="70" spans="1:80" s="8" customFormat="1" ht="14.25" customHeight="1">
      <c r="A70" s="191" t="s">
        <v>273</v>
      </c>
      <c r="B70" s="224" t="s">
        <v>191</v>
      </c>
      <c r="C70" s="225"/>
      <c r="D70" s="118"/>
      <c r="E70" s="182"/>
      <c r="F70" s="183"/>
      <c r="G70" s="118">
        <v>3</v>
      </c>
      <c r="H70" s="182"/>
      <c r="I70" s="225"/>
      <c r="J70" s="118"/>
      <c r="K70" s="199"/>
      <c r="L70" s="225"/>
      <c r="M70" s="226"/>
      <c r="N70" s="199"/>
      <c r="O70" s="227">
        <f t="shared" si="53"/>
        <v>32</v>
      </c>
      <c r="P70" s="227"/>
      <c r="Q70" s="227"/>
      <c r="R70" s="227"/>
      <c r="S70" s="177"/>
      <c r="T70" s="177"/>
      <c r="U70" s="177">
        <f t="shared" si="54"/>
        <v>32</v>
      </c>
      <c r="V70" s="297"/>
      <c r="W70" s="177">
        <f t="shared" si="55"/>
        <v>22</v>
      </c>
      <c r="X70" s="304"/>
      <c r="Y70" s="177">
        <v>10</v>
      </c>
      <c r="Z70" s="297"/>
      <c r="AA70" s="57"/>
      <c r="AB70" s="178"/>
      <c r="AC70" s="178"/>
      <c r="AD70" s="178">
        <v>32</v>
      </c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9"/>
      <c r="AP70" s="52">
        <v>36</v>
      </c>
      <c r="AQ70" s="78"/>
      <c r="AR70" s="78"/>
      <c r="AS70" s="131">
        <f t="shared" si="56"/>
        <v>0</v>
      </c>
      <c r="AT70" s="131">
        <f t="shared" si="57"/>
        <v>0</v>
      </c>
      <c r="AU70" s="131">
        <f t="shared" si="58"/>
        <v>0</v>
      </c>
      <c r="AV70" s="131">
        <f t="shared" si="59"/>
        <v>0</v>
      </c>
      <c r="AW70" s="131">
        <f t="shared" si="60"/>
        <v>0</v>
      </c>
      <c r="AX70" s="131">
        <f t="shared" si="61"/>
        <v>0</v>
      </c>
      <c r="AY70" s="131">
        <f t="shared" si="62"/>
        <v>0</v>
      </c>
      <c r="AZ70" s="131">
        <f t="shared" si="63"/>
        <v>0</v>
      </c>
      <c r="BA70" s="78"/>
      <c r="BB70" s="78"/>
      <c r="BC70" s="78"/>
      <c r="BD70" s="78"/>
      <c r="BE70" s="78"/>
      <c r="BF70" s="78"/>
      <c r="BG70" s="78"/>
      <c r="BH70" s="78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</row>
    <row r="71" spans="1:80" s="8" customFormat="1" ht="12.75" customHeight="1">
      <c r="A71" s="191" t="s">
        <v>274</v>
      </c>
      <c r="B71" s="224" t="s">
        <v>306</v>
      </c>
      <c r="C71" s="225"/>
      <c r="D71" s="118"/>
      <c r="E71" s="182"/>
      <c r="F71" s="183"/>
      <c r="G71" s="118">
        <v>4</v>
      </c>
      <c r="H71" s="182"/>
      <c r="I71" s="225"/>
      <c r="J71" s="118"/>
      <c r="K71" s="199"/>
      <c r="L71" s="225"/>
      <c r="M71" s="226"/>
      <c r="N71" s="199"/>
      <c r="O71" s="227">
        <f t="shared" si="53"/>
        <v>48</v>
      </c>
      <c r="P71" s="227"/>
      <c r="Q71" s="227"/>
      <c r="R71" s="227"/>
      <c r="S71" s="177"/>
      <c r="T71" s="177"/>
      <c r="U71" s="177">
        <f t="shared" si="54"/>
        <v>48</v>
      </c>
      <c r="V71" s="297"/>
      <c r="W71" s="177">
        <f t="shared" si="55"/>
        <v>24</v>
      </c>
      <c r="X71" s="304"/>
      <c r="Y71" s="57">
        <v>24</v>
      </c>
      <c r="Z71" s="293"/>
      <c r="AA71" s="57"/>
      <c r="AB71" s="178"/>
      <c r="AC71" s="178"/>
      <c r="AD71" s="178"/>
      <c r="AE71" s="178">
        <v>48</v>
      </c>
      <c r="AF71" s="178"/>
      <c r="AG71" s="178"/>
      <c r="AH71" s="178"/>
      <c r="AI71" s="178"/>
      <c r="AJ71" s="178"/>
      <c r="AK71" s="178"/>
      <c r="AL71" s="178"/>
      <c r="AM71" s="178"/>
      <c r="AN71" s="178"/>
      <c r="AO71" s="19"/>
      <c r="AP71" s="52">
        <f>U71-AO71</f>
        <v>48</v>
      </c>
      <c r="AQ71" s="78"/>
      <c r="AR71" s="78"/>
      <c r="AS71" s="131">
        <f t="shared" si="56"/>
        <v>0</v>
      </c>
      <c r="AT71" s="131">
        <f t="shared" si="57"/>
        <v>0</v>
      </c>
      <c r="AU71" s="131">
        <f t="shared" si="58"/>
        <v>0</v>
      </c>
      <c r="AV71" s="131">
        <f t="shared" si="59"/>
        <v>0</v>
      </c>
      <c r="AW71" s="131">
        <f t="shared" si="60"/>
        <v>0</v>
      </c>
      <c r="AX71" s="131">
        <f t="shared" si="61"/>
        <v>0</v>
      </c>
      <c r="AY71" s="131">
        <f t="shared" si="62"/>
        <v>0</v>
      </c>
      <c r="AZ71" s="131">
        <f t="shared" si="63"/>
        <v>0</v>
      </c>
      <c r="BA71" s="78"/>
      <c r="BB71" s="78"/>
      <c r="BC71" s="78"/>
      <c r="BD71" s="78"/>
      <c r="BE71" s="78"/>
      <c r="BF71" s="78"/>
      <c r="BG71" s="78"/>
      <c r="BH71" s="78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</row>
    <row r="72" spans="1:80" s="8" customFormat="1" ht="24.75" customHeight="1">
      <c r="A72" s="191" t="s">
        <v>275</v>
      </c>
      <c r="B72" s="224" t="s">
        <v>308</v>
      </c>
      <c r="C72" s="225"/>
      <c r="D72" s="118"/>
      <c r="E72" s="182"/>
      <c r="F72" s="183"/>
      <c r="G72" s="118">
        <v>8</v>
      </c>
      <c r="H72" s="182"/>
      <c r="I72" s="225"/>
      <c r="J72" s="118"/>
      <c r="K72" s="199"/>
      <c r="L72" s="225"/>
      <c r="M72" s="226"/>
      <c r="N72" s="199"/>
      <c r="O72" s="227">
        <f t="shared" si="53"/>
        <v>216</v>
      </c>
      <c r="P72" s="227"/>
      <c r="Q72" s="227"/>
      <c r="R72" s="227"/>
      <c r="S72" s="177"/>
      <c r="T72" s="177"/>
      <c r="U72" s="177">
        <f t="shared" si="54"/>
        <v>216</v>
      </c>
      <c r="V72" s="297"/>
      <c r="W72" s="177">
        <f t="shared" si="55"/>
        <v>0</v>
      </c>
      <c r="X72" s="304"/>
      <c r="Y72" s="177">
        <f>SUM(AD72:AM72)</f>
        <v>216</v>
      </c>
      <c r="Z72" s="297"/>
      <c r="AA72" s="57"/>
      <c r="AB72" s="178"/>
      <c r="AC72" s="178"/>
      <c r="AD72" s="178">
        <v>32</v>
      </c>
      <c r="AE72" s="178">
        <v>48</v>
      </c>
      <c r="AF72" s="178"/>
      <c r="AG72" s="178">
        <v>32</v>
      </c>
      <c r="AH72" s="178"/>
      <c r="AI72" s="178">
        <v>46</v>
      </c>
      <c r="AJ72" s="178"/>
      <c r="AK72" s="178">
        <v>32</v>
      </c>
      <c r="AL72" s="178"/>
      <c r="AM72" s="178">
        <v>26</v>
      </c>
      <c r="AN72" s="178"/>
      <c r="AO72" s="19"/>
      <c r="AP72" s="52">
        <v>168</v>
      </c>
      <c r="AQ72" s="78"/>
      <c r="AR72" s="78"/>
      <c r="AS72" s="131">
        <f t="shared" si="56"/>
        <v>0</v>
      </c>
      <c r="AT72" s="131">
        <f t="shared" si="57"/>
        <v>0</v>
      </c>
      <c r="AU72" s="131">
        <f t="shared" si="58"/>
        <v>0</v>
      </c>
      <c r="AV72" s="131">
        <f t="shared" si="59"/>
        <v>0</v>
      </c>
      <c r="AW72" s="131">
        <f t="shared" si="60"/>
        <v>0</v>
      </c>
      <c r="AX72" s="131">
        <f t="shared" si="61"/>
        <v>0</v>
      </c>
      <c r="AY72" s="131">
        <f t="shared" si="62"/>
        <v>0</v>
      </c>
      <c r="AZ72" s="131">
        <f t="shared" si="63"/>
        <v>0</v>
      </c>
      <c r="BA72" s="132"/>
      <c r="BB72" s="78"/>
      <c r="BC72" s="78"/>
      <c r="BD72" s="78"/>
      <c r="BE72" s="78"/>
      <c r="BF72" s="78"/>
      <c r="BG72" s="78"/>
      <c r="BH72" s="78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</row>
    <row r="73" spans="1:80" s="8" customFormat="1" ht="24.75" customHeight="1">
      <c r="A73" s="191" t="s">
        <v>59</v>
      </c>
      <c r="B73" s="224" t="s">
        <v>307</v>
      </c>
      <c r="C73" s="184"/>
      <c r="D73" s="118"/>
      <c r="E73" s="182"/>
      <c r="F73" s="183"/>
      <c r="G73" s="118">
        <v>8</v>
      </c>
      <c r="H73" s="182"/>
      <c r="I73" s="225"/>
      <c r="J73" s="118"/>
      <c r="K73" s="176"/>
      <c r="L73" s="228"/>
      <c r="M73" s="228"/>
      <c r="N73" s="229"/>
      <c r="O73" s="227">
        <f t="shared" si="53"/>
        <v>216</v>
      </c>
      <c r="P73" s="227"/>
      <c r="Q73" s="227"/>
      <c r="R73" s="227"/>
      <c r="S73" s="177">
        <v>2</v>
      </c>
      <c r="T73" s="177"/>
      <c r="U73" s="177">
        <f t="shared" si="54"/>
        <v>214</v>
      </c>
      <c r="V73" s="297"/>
      <c r="W73" s="177">
        <f t="shared" si="55"/>
        <v>0</v>
      </c>
      <c r="X73" s="304"/>
      <c r="Y73" s="177">
        <f>SUM(AD73:AM73)</f>
        <v>214</v>
      </c>
      <c r="Z73" s="297"/>
      <c r="AA73" s="57"/>
      <c r="AB73" s="178"/>
      <c r="AC73" s="178"/>
      <c r="AD73" s="178">
        <v>32</v>
      </c>
      <c r="AE73" s="178">
        <v>46</v>
      </c>
      <c r="AF73" s="178"/>
      <c r="AG73" s="178">
        <v>32</v>
      </c>
      <c r="AH73" s="178"/>
      <c r="AI73" s="178">
        <v>46</v>
      </c>
      <c r="AJ73" s="178"/>
      <c r="AK73" s="178">
        <v>32</v>
      </c>
      <c r="AL73" s="178"/>
      <c r="AM73" s="178">
        <v>26</v>
      </c>
      <c r="AN73" s="178"/>
      <c r="AO73" s="19"/>
      <c r="AP73" s="52">
        <v>168</v>
      </c>
      <c r="AQ73" s="78"/>
      <c r="AR73" s="78"/>
      <c r="AS73" s="131">
        <f t="shared" si="56"/>
        <v>0</v>
      </c>
      <c r="AT73" s="131">
        <f t="shared" si="57"/>
        <v>0</v>
      </c>
      <c r="AU73" s="131">
        <f t="shared" si="58"/>
        <v>0.29906542056074764</v>
      </c>
      <c r="AV73" s="131">
        <f t="shared" si="59"/>
        <v>0.42990654205607476</v>
      </c>
      <c r="AW73" s="131">
        <f t="shared" si="60"/>
        <v>0.29906542056074764</v>
      </c>
      <c r="AX73" s="131">
        <f t="shared" si="61"/>
        <v>0.42990654205607476</v>
      </c>
      <c r="AY73" s="131">
        <f t="shared" si="62"/>
        <v>0.29906542056074764</v>
      </c>
      <c r="AZ73" s="131">
        <f t="shared" si="63"/>
        <v>0.24299065420560748</v>
      </c>
      <c r="BA73" s="78"/>
      <c r="BB73" s="78"/>
      <c r="BC73" s="78"/>
      <c r="BD73" s="78"/>
      <c r="BE73" s="78"/>
      <c r="BF73" s="78"/>
      <c r="BG73" s="78"/>
      <c r="BH73" s="78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</row>
    <row r="74" spans="1:80" s="8" customFormat="1" ht="11.25" hidden="1">
      <c r="A74" s="191" t="s">
        <v>60</v>
      </c>
      <c r="B74" s="58"/>
      <c r="C74" s="230"/>
      <c r="D74" s="172"/>
      <c r="E74" s="173"/>
      <c r="F74" s="174"/>
      <c r="G74" s="172"/>
      <c r="H74" s="173"/>
      <c r="I74" s="231"/>
      <c r="J74" s="172"/>
      <c r="K74" s="230"/>
      <c r="L74" s="230"/>
      <c r="M74" s="230"/>
      <c r="N74" s="230"/>
      <c r="O74" s="177">
        <f t="shared" si="53"/>
        <v>0</v>
      </c>
      <c r="P74" s="177"/>
      <c r="Q74" s="177"/>
      <c r="R74" s="177"/>
      <c r="S74" s="177">
        <f t="shared" si="50"/>
        <v>0</v>
      </c>
      <c r="T74" s="177"/>
      <c r="U74" s="177">
        <f t="shared" si="54"/>
        <v>0</v>
      </c>
      <c r="V74" s="297"/>
      <c r="W74" s="177">
        <f t="shared" si="55"/>
        <v>0</v>
      </c>
      <c r="X74" s="304"/>
      <c r="Y74" s="57"/>
      <c r="Z74" s="293"/>
      <c r="AA74" s="57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9"/>
      <c r="AP74" s="52">
        <f>U74-AO74</f>
        <v>0</v>
      </c>
      <c r="AQ74" s="78"/>
      <c r="AR74" s="78"/>
      <c r="AS74" s="131" t="e">
        <f t="shared" si="56"/>
        <v>#DIV/0!</v>
      </c>
      <c r="AT74" s="131" t="e">
        <f t="shared" si="57"/>
        <v>#DIV/0!</v>
      </c>
      <c r="AU74" s="131" t="e">
        <f t="shared" si="58"/>
        <v>#DIV/0!</v>
      </c>
      <c r="AV74" s="131" t="e">
        <f t="shared" si="59"/>
        <v>#DIV/0!</v>
      </c>
      <c r="AW74" s="131" t="e">
        <f t="shared" si="60"/>
        <v>#DIV/0!</v>
      </c>
      <c r="AX74" s="131" t="e">
        <f t="shared" si="61"/>
        <v>#DIV/0!</v>
      </c>
      <c r="AY74" s="131" t="e">
        <f t="shared" si="62"/>
        <v>#DIV/0!</v>
      </c>
      <c r="AZ74" s="131" t="e">
        <f t="shared" si="63"/>
        <v>#DIV/0!</v>
      </c>
      <c r="BA74" s="78"/>
      <c r="BB74" s="78"/>
      <c r="BC74" s="78"/>
      <c r="BD74" s="78"/>
      <c r="BE74" s="78"/>
      <c r="BF74" s="78"/>
      <c r="BG74" s="78"/>
      <c r="BH74" s="78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</row>
    <row r="75" spans="1:80" s="8" customFormat="1" ht="11.25" hidden="1">
      <c r="A75" s="191" t="s">
        <v>61</v>
      </c>
      <c r="B75" s="58"/>
      <c r="C75" s="226"/>
      <c r="D75" s="118"/>
      <c r="E75" s="182"/>
      <c r="F75" s="183"/>
      <c r="G75" s="118"/>
      <c r="H75" s="182"/>
      <c r="I75" s="225"/>
      <c r="J75" s="118"/>
      <c r="K75" s="226"/>
      <c r="L75" s="226"/>
      <c r="M75" s="226"/>
      <c r="N75" s="226"/>
      <c r="O75" s="177">
        <f t="shared" si="53"/>
        <v>0</v>
      </c>
      <c r="P75" s="177"/>
      <c r="Q75" s="177"/>
      <c r="R75" s="177"/>
      <c r="S75" s="177">
        <f t="shared" si="50"/>
        <v>0</v>
      </c>
      <c r="T75" s="177"/>
      <c r="U75" s="177">
        <f t="shared" si="54"/>
        <v>0</v>
      </c>
      <c r="V75" s="297"/>
      <c r="W75" s="177">
        <f t="shared" si="55"/>
        <v>0</v>
      </c>
      <c r="X75" s="304"/>
      <c r="Y75" s="57"/>
      <c r="Z75" s="293"/>
      <c r="AA75" s="57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9"/>
      <c r="AP75" s="52">
        <f>U75-AO75</f>
        <v>0</v>
      </c>
      <c r="AQ75" s="78"/>
      <c r="AR75" s="78"/>
      <c r="AS75" s="131" t="e">
        <f t="shared" si="56"/>
        <v>#DIV/0!</v>
      </c>
      <c r="AT75" s="131" t="e">
        <f t="shared" si="57"/>
        <v>#DIV/0!</v>
      </c>
      <c r="AU75" s="131" t="e">
        <f t="shared" si="58"/>
        <v>#DIV/0!</v>
      </c>
      <c r="AV75" s="131" t="e">
        <f t="shared" si="59"/>
        <v>#DIV/0!</v>
      </c>
      <c r="AW75" s="131" t="e">
        <f t="shared" si="60"/>
        <v>#DIV/0!</v>
      </c>
      <c r="AX75" s="131" t="e">
        <f t="shared" si="61"/>
        <v>#DIV/0!</v>
      </c>
      <c r="AY75" s="131" t="e">
        <f t="shared" si="62"/>
        <v>#DIV/0!</v>
      </c>
      <c r="AZ75" s="131" t="e">
        <f t="shared" si="63"/>
        <v>#DIV/0!</v>
      </c>
      <c r="BA75" s="78"/>
      <c r="BB75" s="78"/>
      <c r="BC75" s="78"/>
      <c r="BD75" s="78"/>
      <c r="BE75" s="78"/>
      <c r="BF75" s="78"/>
      <c r="BG75" s="78"/>
      <c r="BH75" s="78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</row>
    <row r="76" spans="1:80" s="8" customFormat="1" ht="11.25" hidden="1">
      <c r="A76" s="191" t="s">
        <v>62</v>
      </c>
      <c r="B76" s="58"/>
      <c r="C76" s="226"/>
      <c r="D76" s="118"/>
      <c r="E76" s="182"/>
      <c r="F76" s="183"/>
      <c r="G76" s="118"/>
      <c r="H76" s="182"/>
      <c r="I76" s="225"/>
      <c r="J76" s="118"/>
      <c r="K76" s="226"/>
      <c r="L76" s="226"/>
      <c r="M76" s="226"/>
      <c r="N76" s="226"/>
      <c r="O76" s="177">
        <f t="shared" si="53"/>
        <v>0</v>
      </c>
      <c r="P76" s="177"/>
      <c r="Q76" s="177"/>
      <c r="R76" s="177"/>
      <c r="S76" s="177">
        <f t="shared" si="50"/>
        <v>0</v>
      </c>
      <c r="T76" s="177"/>
      <c r="U76" s="177">
        <f t="shared" si="54"/>
        <v>0</v>
      </c>
      <c r="V76" s="297"/>
      <c r="W76" s="177">
        <f t="shared" si="55"/>
        <v>0</v>
      </c>
      <c r="X76" s="304"/>
      <c r="Y76" s="57"/>
      <c r="Z76" s="293"/>
      <c r="AA76" s="57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9"/>
      <c r="AP76" s="52">
        <f>U76-AO76</f>
        <v>0</v>
      </c>
      <c r="AQ76" s="78"/>
      <c r="AR76" s="78"/>
      <c r="AS76" s="131" t="e">
        <f t="shared" si="56"/>
        <v>#DIV/0!</v>
      </c>
      <c r="AT76" s="131" t="e">
        <f t="shared" si="57"/>
        <v>#DIV/0!</v>
      </c>
      <c r="AU76" s="131" t="e">
        <f t="shared" si="58"/>
        <v>#DIV/0!</v>
      </c>
      <c r="AV76" s="131" t="e">
        <f t="shared" si="59"/>
        <v>#DIV/0!</v>
      </c>
      <c r="AW76" s="131" t="e">
        <f t="shared" si="60"/>
        <v>#DIV/0!</v>
      </c>
      <c r="AX76" s="131" t="e">
        <f t="shared" si="61"/>
        <v>#DIV/0!</v>
      </c>
      <c r="AY76" s="131" t="e">
        <f t="shared" si="62"/>
        <v>#DIV/0!</v>
      </c>
      <c r="AZ76" s="131" t="e">
        <f t="shared" si="63"/>
        <v>#DIV/0!</v>
      </c>
      <c r="BA76" s="78"/>
      <c r="BB76" s="78"/>
      <c r="BC76" s="78"/>
      <c r="BD76" s="78"/>
      <c r="BE76" s="78"/>
      <c r="BF76" s="78"/>
      <c r="BG76" s="78"/>
      <c r="BH76" s="78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</row>
    <row r="77" spans="1:80" s="8" customFormat="1" ht="11.25" hidden="1">
      <c r="A77" s="191" t="s">
        <v>63</v>
      </c>
      <c r="B77" s="58"/>
      <c r="C77" s="226"/>
      <c r="D77" s="118"/>
      <c r="E77" s="182"/>
      <c r="F77" s="183"/>
      <c r="G77" s="118"/>
      <c r="H77" s="182"/>
      <c r="I77" s="225"/>
      <c r="J77" s="118"/>
      <c r="K77" s="226"/>
      <c r="L77" s="226"/>
      <c r="M77" s="226"/>
      <c r="N77" s="226"/>
      <c r="O77" s="177">
        <f t="shared" si="53"/>
        <v>0</v>
      </c>
      <c r="P77" s="177"/>
      <c r="Q77" s="177"/>
      <c r="R77" s="177"/>
      <c r="S77" s="177">
        <f t="shared" si="50"/>
        <v>0</v>
      </c>
      <c r="T77" s="177"/>
      <c r="U77" s="177">
        <f t="shared" si="54"/>
        <v>0</v>
      </c>
      <c r="V77" s="297"/>
      <c r="W77" s="177">
        <f t="shared" si="55"/>
        <v>0</v>
      </c>
      <c r="X77" s="304"/>
      <c r="Y77" s="57"/>
      <c r="Z77" s="293"/>
      <c r="AA77" s="57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9"/>
      <c r="AP77" s="52">
        <f>U77-AO77</f>
        <v>0</v>
      </c>
      <c r="AQ77" s="78"/>
      <c r="AR77" s="78"/>
      <c r="AS77" s="131" t="e">
        <f t="shared" si="56"/>
        <v>#DIV/0!</v>
      </c>
      <c r="AT77" s="131" t="e">
        <f t="shared" si="57"/>
        <v>#DIV/0!</v>
      </c>
      <c r="AU77" s="131" t="e">
        <f t="shared" si="58"/>
        <v>#DIV/0!</v>
      </c>
      <c r="AV77" s="131" t="e">
        <f t="shared" si="59"/>
        <v>#DIV/0!</v>
      </c>
      <c r="AW77" s="131" t="e">
        <f t="shared" si="60"/>
        <v>#DIV/0!</v>
      </c>
      <c r="AX77" s="131" t="e">
        <f t="shared" si="61"/>
        <v>#DIV/0!</v>
      </c>
      <c r="AY77" s="131" t="e">
        <f t="shared" si="62"/>
        <v>#DIV/0!</v>
      </c>
      <c r="AZ77" s="131" t="e">
        <f t="shared" si="63"/>
        <v>#DIV/0!</v>
      </c>
      <c r="BA77" s="78"/>
      <c r="BB77" s="78"/>
      <c r="BC77" s="78"/>
      <c r="BD77" s="78"/>
      <c r="BE77" s="78"/>
      <c r="BF77" s="78"/>
      <c r="BG77" s="78"/>
      <c r="BH77" s="78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</row>
    <row r="78" spans="1:80" s="8" customFormat="1" ht="11.25" hidden="1">
      <c r="A78" s="191" t="s">
        <v>64</v>
      </c>
      <c r="B78" s="58"/>
      <c r="C78" s="226"/>
      <c r="D78" s="118"/>
      <c r="E78" s="182"/>
      <c r="F78" s="183"/>
      <c r="G78" s="118"/>
      <c r="H78" s="182"/>
      <c r="I78" s="225"/>
      <c r="J78" s="118"/>
      <c r="K78" s="226"/>
      <c r="L78" s="226"/>
      <c r="M78" s="226"/>
      <c r="N78" s="226"/>
      <c r="O78" s="177">
        <f t="shared" si="53"/>
        <v>0</v>
      </c>
      <c r="P78" s="177"/>
      <c r="Q78" s="177"/>
      <c r="R78" s="177"/>
      <c r="S78" s="177">
        <f t="shared" si="50"/>
        <v>0</v>
      </c>
      <c r="T78" s="177"/>
      <c r="U78" s="177">
        <f t="shared" si="54"/>
        <v>0</v>
      </c>
      <c r="V78" s="297"/>
      <c r="W78" s="177">
        <f t="shared" si="55"/>
        <v>0</v>
      </c>
      <c r="X78" s="304"/>
      <c r="Y78" s="57"/>
      <c r="Z78" s="293"/>
      <c r="AA78" s="57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9"/>
      <c r="AP78" s="52">
        <f>U78-AO78</f>
        <v>0</v>
      </c>
      <c r="AQ78" s="78"/>
      <c r="AR78" s="78"/>
      <c r="AS78" s="131" t="e">
        <f t="shared" si="56"/>
        <v>#DIV/0!</v>
      </c>
      <c r="AT78" s="131" t="e">
        <f t="shared" si="57"/>
        <v>#DIV/0!</v>
      </c>
      <c r="AU78" s="131" t="e">
        <f t="shared" si="58"/>
        <v>#DIV/0!</v>
      </c>
      <c r="AV78" s="131" t="e">
        <f t="shared" si="59"/>
        <v>#DIV/0!</v>
      </c>
      <c r="AW78" s="131" t="e">
        <f t="shared" si="60"/>
        <v>#DIV/0!</v>
      </c>
      <c r="AX78" s="131" t="e">
        <f t="shared" si="61"/>
        <v>#DIV/0!</v>
      </c>
      <c r="AY78" s="131" t="e">
        <f t="shared" si="62"/>
        <v>#DIV/0!</v>
      </c>
      <c r="AZ78" s="131" t="e">
        <f t="shared" si="63"/>
        <v>#DIV/0!</v>
      </c>
      <c r="BA78" s="78"/>
      <c r="BB78" s="78"/>
      <c r="BC78" s="78"/>
      <c r="BD78" s="78"/>
      <c r="BE78" s="78"/>
      <c r="BF78" s="78"/>
      <c r="BG78" s="78"/>
      <c r="BH78" s="78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</row>
    <row r="79" spans="1:80" s="76" customFormat="1" ht="23.25" customHeight="1">
      <c r="A79" s="121" t="s">
        <v>41</v>
      </c>
      <c r="B79" s="55" t="s">
        <v>42</v>
      </c>
      <c r="C79" s="335">
        <f>COUNTIF(C80:E89,1)+COUNTIF(C80:E89,2)+COUNTIF(C80:E89,3)+COUNTIF(C80:E89,4)+COUNTIF(C80:E89,5)+COUNTIF(C80:E89,6)+COUNTIF(C80:E89,7)+COUNTIF(C80:E89,8)</f>
        <v>0</v>
      </c>
      <c r="D79" s="335"/>
      <c r="E79" s="336"/>
      <c r="F79" s="337">
        <f>COUNTIF(F80:H89,1)+COUNTIF(F80:H89,2)+COUNTIF(F80:H89,3)+COUNTIF(F80:H89,4)+COUNTIF(F80:H89,5)+COUNTIF(F80:H89,6)+COUNTIF(F80:H89,7)+COUNTIF(F80:H89,8)</f>
        <v>4</v>
      </c>
      <c r="G79" s="335"/>
      <c r="H79" s="336"/>
      <c r="I79" s="337">
        <f>COUNTIF(I80:K89,1)+COUNTIF(I80:K89,2)+COUNTIF(I80:K89,3)+COUNTIF(I80:K89,4)+COUNTIF(I80:K89,5)+COUNTIF(I80:K89,6)+COUNTIF(I80:K89,7)+COUNTIF(I80:K89,8)</f>
        <v>0</v>
      </c>
      <c r="J79" s="335"/>
      <c r="K79" s="335"/>
      <c r="L79" s="337">
        <f>COUNTIF(L80:N89,1)+COUNTIF(L80:N89,2)+COUNTIF(L80:N89,3)+COUNTIF(L80:N89,4)+COUNTIF(L80:N89,5)+COUNTIF(L80:N89,6)+COUNTIF(L80:N89,7)+COUNTIF(L80:N89,8)</f>
        <v>0</v>
      </c>
      <c r="M79" s="335"/>
      <c r="N79" s="335"/>
      <c r="O79" s="197">
        <f>SUM(O80:O89)</f>
        <v>208</v>
      </c>
      <c r="P79" s="197">
        <f t="shared" ref="P79:R79" si="64">SUM(P80:P89)</f>
        <v>0</v>
      </c>
      <c r="Q79" s="197">
        <f t="shared" si="64"/>
        <v>0</v>
      </c>
      <c r="R79" s="197">
        <f t="shared" si="64"/>
        <v>0</v>
      </c>
      <c r="S79" s="197">
        <f t="shared" ref="S79:AN79" si="65">SUM(S80:S89)</f>
        <v>2</v>
      </c>
      <c r="T79" s="197"/>
      <c r="U79" s="197">
        <f t="shared" si="65"/>
        <v>206</v>
      </c>
      <c r="V79" s="197"/>
      <c r="W79" s="197">
        <f t="shared" si="65"/>
        <v>90</v>
      </c>
      <c r="X79" s="197"/>
      <c r="Y79" s="198">
        <f t="shared" si="65"/>
        <v>116</v>
      </c>
      <c r="Z79" s="198">
        <f t="shared" si="65"/>
        <v>0</v>
      </c>
      <c r="AA79" s="198">
        <f t="shared" si="65"/>
        <v>0</v>
      </c>
      <c r="AB79" s="198">
        <f t="shared" si="65"/>
        <v>0</v>
      </c>
      <c r="AC79" s="198">
        <f t="shared" si="65"/>
        <v>0</v>
      </c>
      <c r="AD79" s="198">
        <f t="shared" si="65"/>
        <v>32</v>
      </c>
      <c r="AE79" s="198">
        <f t="shared" si="65"/>
        <v>94</v>
      </c>
      <c r="AF79" s="198">
        <f t="shared" si="65"/>
        <v>0</v>
      </c>
      <c r="AG79" s="198">
        <f t="shared" si="65"/>
        <v>48</v>
      </c>
      <c r="AH79" s="198">
        <f t="shared" si="65"/>
        <v>0</v>
      </c>
      <c r="AI79" s="198">
        <f t="shared" si="65"/>
        <v>0</v>
      </c>
      <c r="AJ79" s="198">
        <f t="shared" si="65"/>
        <v>0</v>
      </c>
      <c r="AK79" s="198">
        <f t="shared" si="65"/>
        <v>32</v>
      </c>
      <c r="AL79" s="198">
        <f t="shared" si="65"/>
        <v>0</v>
      </c>
      <c r="AM79" s="198">
        <f t="shared" si="65"/>
        <v>0</v>
      </c>
      <c r="AN79" s="198">
        <f t="shared" si="65"/>
        <v>0</v>
      </c>
      <c r="AO79" s="73">
        <v>144</v>
      </c>
      <c r="AP79" s="75">
        <f>SUM(AP80:AP82)</f>
        <v>144</v>
      </c>
      <c r="AQ79" s="78"/>
      <c r="AR79" s="78"/>
      <c r="AS79" s="134">
        <f>SUM(AS80:AS82)</f>
        <v>0</v>
      </c>
      <c r="AT79" s="134">
        <f t="shared" ref="AT79:AZ79" si="66">SUM(AT80:AT82)</f>
        <v>0</v>
      </c>
      <c r="AU79" s="134">
        <f t="shared" si="66"/>
        <v>0.8205128205128206</v>
      </c>
      <c r="AV79" s="134">
        <f t="shared" si="66"/>
        <v>1.1794871794871795</v>
      </c>
      <c r="AW79" s="134">
        <f t="shared" si="66"/>
        <v>0</v>
      </c>
      <c r="AX79" s="134">
        <f t="shared" si="66"/>
        <v>0</v>
      </c>
      <c r="AY79" s="134">
        <f t="shared" si="66"/>
        <v>0</v>
      </c>
      <c r="AZ79" s="134">
        <f t="shared" si="66"/>
        <v>0</v>
      </c>
      <c r="BA79" s="132">
        <f>SUM(AS79:AZ79)</f>
        <v>2</v>
      </c>
      <c r="BB79" s="78"/>
      <c r="BC79" s="78"/>
      <c r="BD79" s="78"/>
      <c r="BE79" s="78"/>
      <c r="BF79" s="78"/>
      <c r="BG79" s="78"/>
      <c r="BH79" s="78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</row>
    <row r="80" spans="1:80" s="8" customFormat="1" ht="15" customHeight="1">
      <c r="A80" s="232" t="s">
        <v>276</v>
      </c>
      <c r="B80" s="170" t="s">
        <v>309</v>
      </c>
      <c r="C80" s="226"/>
      <c r="D80" s="118"/>
      <c r="E80" s="182"/>
      <c r="F80" s="183"/>
      <c r="G80" s="118">
        <v>4</v>
      </c>
      <c r="H80" s="182"/>
      <c r="I80" s="225"/>
      <c r="J80" s="118"/>
      <c r="K80" s="199"/>
      <c r="L80" s="226"/>
      <c r="M80" s="226"/>
      <c r="N80" s="226"/>
      <c r="O80" s="177">
        <f t="shared" ref="O80:O89" si="67">S80+U80</f>
        <v>80</v>
      </c>
      <c r="P80" s="177"/>
      <c r="Q80" s="177"/>
      <c r="R80" s="177"/>
      <c r="S80" s="177">
        <v>2</v>
      </c>
      <c r="T80" s="177"/>
      <c r="U80" s="177">
        <f t="shared" ref="U80:U89" si="68">SUM(AB80:AM80)</f>
        <v>78</v>
      </c>
      <c r="V80" s="297"/>
      <c r="W80" s="177">
        <f>U80-Y80</f>
        <v>28</v>
      </c>
      <c r="X80" s="304"/>
      <c r="Y80" s="57">
        <v>50</v>
      </c>
      <c r="Z80" s="293"/>
      <c r="AA80" s="57"/>
      <c r="AB80" s="178"/>
      <c r="AC80" s="178"/>
      <c r="AD80" s="178">
        <v>32</v>
      </c>
      <c r="AE80" s="178">
        <v>46</v>
      </c>
      <c r="AF80" s="178"/>
      <c r="AG80" s="178"/>
      <c r="AH80" s="178"/>
      <c r="AI80" s="178"/>
      <c r="AJ80" s="178"/>
      <c r="AK80" s="178"/>
      <c r="AL80" s="178"/>
      <c r="AM80" s="178"/>
      <c r="AN80" s="178"/>
      <c r="AO80" s="57"/>
      <c r="AP80" s="48">
        <v>72</v>
      </c>
      <c r="AQ80" s="78"/>
      <c r="AR80" s="78"/>
      <c r="AS80" s="131">
        <f t="shared" ref="AS80:AS89" si="69">$S80*(AB80*100/$U80)/100</f>
        <v>0</v>
      </c>
      <c r="AT80" s="131">
        <f t="shared" ref="AT80:AT89" si="70">$S80*(AC80*100/$U80)/100</f>
        <v>0</v>
      </c>
      <c r="AU80" s="131">
        <f t="shared" ref="AU80:AU89" si="71">$S80*(AD80*100/$U80)/100</f>
        <v>0.8205128205128206</v>
      </c>
      <c r="AV80" s="131">
        <f t="shared" ref="AV80:AV89" si="72">$S80*(AE80*100/$U80)/100</f>
        <v>1.1794871794871795</v>
      </c>
      <c r="AW80" s="131">
        <f t="shared" ref="AW80:AW89" si="73">$S80*(AG80*100/$U80)/100</f>
        <v>0</v>
      </c>
      <c r="AX80" s="131">
        <f t="shared" ref="AX80:AX89" si="74">$S80*(AI80*100/$U80)/100</f>
        <v>0</v>
      </c>
      <c r="AY80" s="131">
        <f t="shared" ref="AY80:AY89" si="75">$S80*(AK80*100/$U80)/100</f>
        <v>0</v>
      </c>
      <c r="AZ80" s="131">
        <f t="shared" ref="AZ80:AZ89" si="76">$S80*(AM80*100/$U80)/100</f>
        <v>0</v>
      </c>
      <c r="BA80" s="78"/>
      <c r="BB80" s="78"/>
      <c r="BC80" s="78"/>
      <c r="BD80" s="78"/>
      <c r="BE80" s="78"/>
      <c r="BF80" s="78"/>
      <c r="BG80" s="78"/>
      <c r="BH80" s="78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</row>
    <row r="81" spans="1:80" s="8" customFormat="1" ht="23.25" customHeight="1">
      <c r="A81" s="233" t="s">
        <v>277</v>
      </c>
      <c r="B81" s="58" t="s">
        <v>310</v>
      </c>
      <c r="C81" s="226"/>
      <c r="D81" s="118"/>
      <c r="E81" s="182"/>
      <c r="F81" s="183"/>
      <c r="G81" s="118">
        <v>5</v>
      </c>
      <c r="H81" s="182"/>
      <c r="I81" s="225"/>
      <c r="J81" s="118"/>
      <c r="K81" s="199"/>
      <c r="L81" s="226"/>
      <c r="M81" s="226"/>
      <c r="N81" s="226"/>
      <c r="O81" s="177">
        <f t="shared" si="67"/>
        <v>48</v>
      </c>
      <c r="P81" s="177"/>
      <c r="Q81" s="177"/>
      <c r="R81" s="177"/>
      <c r="S81" s="177"/>
      <c r="T81" s="177"/>
      <c r="U81" s="177">
        <f t="shared" si="68"/>
        <v>48</v>
      </c>
      <c r="V81" s="297"/>
      <c r="W81" s="284">
        <f>U81-Y81</f>
        <v>20</v>
      </c>
      <c r="X81" s="304"/>
      <c r="Y81" s="57">
        <v>28</v>
      </c>
      <c r="Z81" s="293"/>
      <c r="AA81" s="57"/>
      <c r="AB81" s="178"/>
      <c r="AC81" s="178"/>
      <c r="AD81" s="178"/>
      <c r="AE81" s="178"/>
      <c r="AF81" s="178"/>
      <c r="AG81" s="178">
        <v>48</v>
      </c>
      <c r="AH81" s="178"/>
      <c r="AI81" s="178"/>
      <c r="AJ81" s="178"/>
      <c r="AK81" s="178"/>
      <c r="AL81" s="178"/>
      <c r="AM81" s="178"/>
      <c r="AN81" s="178"/>
      <c r="AO81" s="57"/>
      <c r="AP81" s="48">
        <v>36</v>
      </c>
      <c r="AQ81" s="78"/>
      <c r="AR81" s="78"/>
      <c r="AS81" s="131">
        <f t="shared" si="69"/>
        <v>0</v>
      </c>
      <c r="AT81" s="131">
        <f t="shared" si="70"/>
        <v>0</v>
      </c>
      <c r="AU81" s="131">
        <f t="shared" si="71"/>
        <v>0</v>
      </c>
      <c r="AV81" s="131">
        <f t="shared" si="72"/>
        <v>0</v>
      </c>
      <c r="AW81" s="131">
        <f t="shared" si="73"/>
        <v>0</v>
      </c>
      <c r="AX81" s="131">
        <f t="shared" si="74"/>
        <v>0</v>
      </c>
      <c r="AY81" s="131">
        <f t="shared" si="75"/>
        <v>0</v>
      </c>
      <c r="AZ81" s="131">
        <f t="shared" si="76"/>
        <v>0</v>
      </c>
      <c r="BA81" s="78"/>
      <c r="BB81" s="78"/>
      <c r="BC81" s="78"/>
      <c r="BD81" s="78"/>
      <c r="BE81" s="78"/>
      <c r="BF81" s="78"/>
      <c r="BG81" s="78"/>
      <c r="BH81" s="78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</row>
    <row r="82" spans="1:80" s="8" customFormat="1" ht="24.75" customHeight="1">
      <c r="A82" s="233" t="s">
        <v>65</v>
      </c>
      <c r="B82" s="234" t="s">
        <v>268</v>
      </c>
      <c r="C82" s="226"/>
      <c r="D82" s="118"/>
      <c r="E82" s="182"/>
      <c r="F82" s="183"/>
      <c r="G82" s="118">
        <v>4</v>
      </c>
      <c r="H82" s="182"/>
      <c r="I82" s="225"/>
      <c r="J82" s="118"/>
      <c r="K82" s="199"/>
      <c r="L82" s="225"/>
      <c r="M82" s="226"/>
      <c r="N82" s="199"/>
      <c r="O82" s="177">
        <f t="shared" si="67"/>
        <v>48</v>
      </c>
      <c r="P82" s="177"/>
      <c r="Q82" s="177"/>
      <c r="R82" s="177"/>
      <c r="S82" s="177"/>
      <c r="T82" s="177"/>
      <c r="U82" s="177">
        <f t="shared" si="68"/>
        <v>48</v>
      </c>
      <c r="V82" s="297"/>
      <c r="W82" s="177">
        <f t="shared" ref="W82:W89" si="77">U82-Y82</f>
        <v>20</v>
      </c>
      <c r="X82" s="304"/>
      <c r="Y82" s="57">
        <v>28</v>
      </c>
      <c r="Z82" s="293"/>
      <c r="AA82" s="57"/>
      <c r="AB82" s="178"/>
      <c r="AC82" s="178"/>
      <c r="AD82" s="178"/>
      <c r="AE82" s="178">
        <v>48</v>
      </c>
      <c r="AF82" s="178"/>
      <c r="AG82" s="178"/>
      <c r="AH82" s="178"/>
      <c r="AI82" s="178"/>
      <c r="AJ82" s="178"/>
      <c r="AK82" s="178"/>
      <c r="AL82" s="178"/>
      <c r="AM82" s="178"/>
      <c r="AN82" s="178"/>
      <c r="AO82" s="57"/>
      <c r="AP82" s="48">
        <v>36</v>
      </c>
      <c r="AQ82" s="78"/>
      <c r="AR82" s="78"/>
      <c r="AS82" s="131">
        <f t="shared" si="69"/>
        <v>0</v>
      </c>
      <c r="AT82" s="131">
        <f t="shared" si="70"/>
        <v>0</v>
      </c>
      <c r="AU82" s="131">
        <f t="shared" si="71"/>
        <v>0</v>
      </c>
      <c r="AV82" s="131">
        <f t="shared" si="72"/>
        <v>0</v>
      </c>
      <c r="AW82" s="131">
        <f t="shared" si="73"/>
        <v>0</v>
      </c>
      <c r="AX82" s="131">
        <f t="shared" si="74"/>
        <v>0</v>
      </c>
      <c r="AY82" s="131">
        <f t="shared" si="75"/>
        <v>0</v>
      </c>
      <c r="AZ82" s="131">
        <f t="shared" si="76"/>
        <v>0</v>
      </c>
      <c r="BA82" s="78"/>
      <c r="BB82" s="78"/>
      <c r="BC82" s="78"/>
      <c r="BD82" s="78"/>
      <c r="BE82" s="78"/>
      <c r="BF82" s="78"/>
      <c r="BG82" s="78"/>
      <c r="BH82" s="78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</row>
    <row r="83" spans="1:80" s="8" customFormat="1" ht="25.5" customHeight="1">
      <c r="A83" s="233" t="s">
        <v>66</v>
      </c>
      <c r="B83" s="234" t="s">
        <v>350</v>
      </c>
      <c r="C83" s="226"/>
      <c r="D83" s="118"/>
      <c r="E83" s="182"/>
      <c r="F83" s="183"/>
      <c r="G83" s="118">
        <v>7</v>
      </c>
      <c r="H83" s="182"/>
      <c r="I83" s="225"/>
      <c r="J83" s="118"/>
      <c r="K83" s="199"/>
      <c r="L83" s="226"/>
      <c r="M83" s="226"/>
      <c r="N83" s="226"/>
      <c r="O83" s="177">
        <f t="shared" si="67"/>
        <v>32</v>
      </c>
      <c r="P83" s="177"/>
      <c r="Q83" s="177"/>
      <c r="R83" s="177"/>
      <c r="S83" s="177"/>
      <c r="T83" s="177"/>
      <c r="U83" s="177">
        <f t="shared" si="68"/>
        <v>32</v>
      </c>
      <c r="V83" s="297"/>
      <c r="W83" s="177">
        <f t="shared" si="77"/>
        <v>22</v>
      </c>
      <c r="X83" s="304"/>
      <c r="Y83" s="57">
        <v>10</v>
      </c>
      <c r="Z83" s="293"/>
      <c r="AA83" s="57"/>
      <c r="AB83" s="178"/>
      <c r="AC83" s="178"/>
      <c r="AD83" s="178"/>
      <c r="AE83" s="178"/>
      <c r="AF83" s="178"/>
      <c r="AG83" s="178"/>
      <c r="AH83" s="178"/>
      <c r="AI83" s="178"/>
      <c r="AJ83" s="178"/>
      <c r="AK83" s="178">
        <v>32</v>
      </c>
      <c r="AL83" s="178"/>
      <c r="AM83" s="178"/>
      <c r="AN83" s="178"/>
      <c r="AO83" s="110"/>
      <c r="AP83" s="48">
        <f t="shared" ref="AP83:AP89" si="78">U83-AO83</f>
        <v>32</v>
      </c>
      <c r="AQ83" s="78"/>
      <c r="AR83" s="78"/>
      <c r="AS83" s="131">
        <f t="shared" si="69"/>
        <v>0</v>
      </c>
      <c r="AT83" s="131">
        <f t="shared" si="70"/>
        <v>0</v>
      </c>
      <c r="AU83" s="131">
        <f t="shared" si="71"/>
        <v>0</v>
      </c>
      <c r="AV83" s="131">
        <f t="shared" si="72"/>
        <v>0</v>
      </c>
      <c r="AW83" s="131">
        <f t="shared" si="73"/>
        <v>0</v>
      </c>
      <c r="AX83" s="131">
        <f t="shared" si="74"/>
        <v>0</v>
      </c>
      <c r="AY83" s="131">
        <f t="shared" si="75"/>
        <v>0</v>
      </c>
      <c r="AZ83" s="131">
        <f t="shared" si="76"/>
        <v>0</v>
      </c>
      <c r="BA83" s="78"/>
      <c r="BB83" s="78"/>
      <c r="BC83" s="78"/>
      <c r="BD83" s="78"/>
      <c r="BE83" s="78"/>
      <c r="BF83" s="78"/>
      <c r="BG83" s="78"/>
      <c r="BH83" s="78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</row>
    <row r="84" spans="1:80" s="8" customFormat="1" ht="11.25" hidden="1">
      <c r="A84" s="233" t="s">
        <v>67</v>
      </c>
      <c r="B84" s="234"/>
      <c r="C84" s="226"/>
      <c r="D84" s="118"/>
      <c r="E84" s="182"/>
      <c r="F84" s="183"/>
      <c r="G84" s="118"/>
      <c r="H84" s="182"/>
      <c r="I84" s="225"/>
      <c r="J84" s="118"/>
      <c r="K84" s="226"/>
      <c r="L84" s="226"/>
      <c r="M84" s="226"/>
      <c r="N84" s="226"/>
      <c r="O84" s="177">
        <f t="shared" si="67"/>
        <v>0</v>
      </c>
      <c r="P84" s="177"/>
      <c r="Q84" s="177"/>
      <c r="R84" s="177"/>
      <c r="S84" s="177">
        <f t="shared" ref="S84:S89" si="79">U84/2</f>
        <v>0</v>
      </c>
      <c r="T84" s="177"/>
      <c r="U84" s="177">
        <f t="shared" si="68"/>
        <v>0</v>
      </c>
      <c r="V84" s="297"/>
      <c r="W84" s="177">
        <f t="shared" si="77"/>
        <v>0</v>
      </c>
      <c r="X84" s="304"/>
      <c r="Y84" s="57"/>
      <c r="Z84" s="293"/>
      <c r="AA84" s="57"/>
      <c r="AB84" s="178"/>
      <c r="AC84" s="178"/>
      <c r="AD84" s="178"/>
      <c r="AE84" s="178"/>
      <c r="AF84" s="178"/>
      <c r="AG84" s="178"/>
      <c r="AH84" s="178"/>
      <c r="AI84" s="178"/>
      <c r="AJ84" s="178"/>
      <c r="AK84" s="178"/>
      <c r="AL84" s="178"/>
      <c r="AM84" s="178"/>
      <c r="AN84" s="178"/>
      <c r="AO84" s="57"/>
      <c r="AP84" s="48">
        <f t="shared" si="78"/>
        <v>0</v>
      </c>
      <c r="AQ84" s="78"/>
      <c r="AR84" s="78"/>
      <c r="AS84" s="131" t="e">
        <f t="shared" si="69"/>
        <v>#DIV/0!</v>
      </c>
      <c r="AT84" s="131" t="e">
        <f t="shared" si="70"/>
        <v>#DIV/0!</v>
      </c>
      <c r="AU84" s="131" t="e">
        <f t="shared" si="71"/>
        <v>#DIV/0!</v>
      </c>
      <c r="AV84" s="131" t="e">
        <f t="shared" si="72"/>
        <v>#DIV/0!</v>
      </c>
      <c r="AW84" s="131" t="e">
        <f t="shared" si="73"/>
        <v>#DIV/0!</v>
      </c>
      <c r="AX84" s="131" t="e">
        <f t="shared" si="74"/>
        <v>#DIV/0!</v>
      </c>
      <c r="AY84" s="131" t="e">
        <f t="shared" si="75"/>
        <v>#DIV/0!</v>
      </c>
      <c r="AZ84" s="131" t="e">
        <f t="shared" si="76"/>
        <v>#DIV/0!</v>
      </c>
      <c r="BA84" s="78"/>
      <c r="BB84" s="78"/>
      <c r="BC84" s="78"/>
      <c r="BD84" s="78"/>
      <c r="BE84" s="78"/>
      <c r="BF84" s="78"/>
      <c r="BG84" s="78"/>
      <c r="BH84" s="78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</row>
    <row r="85" spans="1:80" s="8" customFormat="1" ht="11.25" hidden="1">
      <c r="A85" s="233" t="s">
        <v>68</v>
      </c>
      <c r="B85" s="234"/>
      <c r="C85" s="226"/>
      <c r="D85" s="118"/>
      <c r="E85" s="182"/>
      <c r="F85" s="183"/>
      <c r="G85" s="118"/>
      <c r="H85" s="182"/>
      <c r="I85" s="225"/>
      <c r="J85" s="118"/>
      <c r="K85" s="226"/>
      <c r="L85" s="226"/>
      <c r="M85" s="226"/>
      <c r="N85" s="226"/>
      <c r="O85" s="177">
        <f t="shared" si="67"/>
        <v>0</v>
      </c>
      <c r="P85" s="177"/>
      <c r="Q85" s="177"/>
      <c r="R85" s="177"/>
      <c r="S85" s="177">
        <f t="shared" si="79"/>
        <v>0</v>
      </c>
      <c r="T85" s="177"/>
      <c r="U85" s="177">
        <f t="shared" si="68"/>
        <v>0</v>
      </c>
      <c r="V85" s="297"/>
      <c r="W85" s="177">
        <f t="shared" si="77"/>
        <v>0</v>
      </c>
      <c r="X85" s="304"/>
      <c r="Y85" s="57"/>
      <c r="Z85" s="293"/>
      <c r="AA85" s="57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57"/>
      <c r="AP85" s="48">
        <f t="shared" si="78"/>
        <v>0</v>
      </c>
      <c r="AQ85" s="78"/>
      <c r="AR85" s="78"/>
      <c r="AS85" s="131" t="e">
        <f t="shared" si="69"/>
        <v>#DIV/0!</v>
      </c>
      <c r="AT85" s="131" t="e">
        <f t="shared" si="70"/>
        <v>#DIV/0!</v>
      </c>
      <c r="AU85" s="131" t="e">
        <f t="shared" si="71"/>
        <v>#DIV/0!</v>
      </c>
      <c r="AV85" s="131" t="e">
        <f t="shared" si="72"/>
        <v>#DIV/0!</v>
      </c>
      <c r="AW85" s="131" t="e">
        <f t="shared" si="73"/>
        <v>#DIV/0!</v>
      </c>
      <c r="AX85" s="131" t="e">
        <f t="shared" si="74"/>
        <v>#DIV/0!</v>
      </c>
      <c r="AY85" s="131" t="e">
        <f t="shared" si="75"/>
        <v>#DIV/0!</v>
      </c>
      <c r="AZ85" s="131" t="e">
        <f t="shared" si="76"/>
        <v>#DIV/0!</v>
      </c>
      <c r="BA85" s="78"/>
      <c r="BB85" s="78"/>
      <c r="BC85" s="78"/>
      <c r="BD85" s="78"/>
      <c r="BE85" s="78"/>
      <c r="BF85" s="78"/>
      <c r="BG85" s="78"/>
      <c r="BH85" s="78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</row>
    <row r="86" spans="1:80" s="8" customFormat="1" ht="11.25" hidden="1">
      <c r="A86" s="233" t="s">
        <v>69</v>
      </c>
      <c r="B86" s="234"/>
      <c r="C86" s="226"/>
      <c r="D86" s="118"/>
      <c r="E86" s="182"/>
      <c r="F86" s="183"/>
      <c r="G86" s="118"/>
      <c r="H86" s="182"/>
      <c r="I86" s="225"/>
      <c r="J86" s="118"/>
      <c r="K86" s="226"/>
      <c r="L86" s="226"/>
      <c r="M86" s="226"/>
      <c r="N86" s="226"/>
      <c r="O86" s="177">
        <f t="shared" si="67"/>
        <v>0</v>
      </c>
      <c r="P86" s="177"/>
      <c r="Q86" s="177"/>
      <c r="R86" s="177"/>
      <c r="S86" s="177">
        <f t="shared" si="79"/>
        <v>0</v>
      </c>
      <c r="T86" s="177"/>
      <c r="U86" s="177">
        <f t="shared" si="68"/>
        <v>0</v>
      </c>
      <c r="V86" s="297"/>
      <c r="W86" s="177">
        <f t="shared" si="77"/>
        <v>0</v>
      </c>
      <c r="X86" s="304"/>
      <c r="Y86" s="57"/>
      <c r="Z86" s="293"/>
      <c r="AA86" s="57"/>
      <c r="AB86" s="178"/>
      <c r="AC86" s="178"/>
      <c r="AD86" s="178"/>
      <c r="AE86" s="178"/>
      <c r="AF86" s="178"/>
      <c r="AG86" s="178"/>
      <c r="AH86" s="178"/>
      <c r="AI86" s="178"/>
      <c r="AJ86" s="178"/>
      <c r="AK86" s="178"/>
      <c r="AL86" s="178"/>
      <c r="AM86" s="178"/>
      <c r="AN86" s="178"/>
      <c r="AO86" s="57"/>
      <c r="AP86" s="48">
        <f t="shared" si="78"/>
        <v>0</v>
      </c>
      <c r="AQ86" s="78"/>
      <c r="AR86" s="78"/>
      <c r="AS86" s="131" t="e">
        <f t="shared" si="69"/>
        <v>#DIV/0!</v>
      </c>
      <c r="AT86" s="131" t="e">
        <f t="shared" si="70"/>
        <v>#DIV/0!</v>
      </c>
      <c r="AU86" s="131" t="e">
        <f t="shared" si="71"/>
        <v>#DIV/0!</v>
      </c>
      <c r="AV86" s="131" t="e">
        <f t="shared" si="72"/>
        <v>#DIV/0!</v>
      </c>
      <c r="AW86" s="131" t="e">
        <f t="shared" si="73"/>
        <v>#DIV/0!</v>
      </c>
      <c r="AX86" s="131" t="e">
        <f t="shared" si="74"/>
        <v>#DIV/0!</v>
      </c>
      <c r="AY86" s="131" t="e">
        <f t="shared" si="75"/>
        <v>#DIV/0!</v>
      </c>
      <c r="AZ86" s="131" t="e">
        <f t="shared" si="76"/>
        <v>#DIV/0!</v>
      </c>
      <c r="BA86" s="78"/>
      <c r="BB86" s="78"/>
      <c r="BC86" s="78"/>
      <c r="BD86" s="78"/>
      <c r="BE86" s="78"/>
      <c r="BF86" s="78"/>
      <c r="BG86" s="78"/>
      <c r="BH86" s="78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</row>
    <row r="87" spans="1:80" s="8" customFormat="1" ht="11.25" hidden="1">
      <c r="A87" s="233" t="s">
        <v>70</v>
      </c>
      <c r="B87" s="234"/>
      <c r="C87" s="226"/>
      <c r="D87" s="118"/>
      <c r="E87" s="182"/>
      <c r="F87" s="183"/>
      <c r="G87" s="118"/>
      <c r="H87" s="182"/>
      <c r="I87" s="225"/>
      <c r="J87" s="118"/>
      <c r="K87" s="226"/>
      <c r="L87" s="226"/>
      <c r="M87" s="226"/>
      <c r="N87" s="226"/>
      <c r="O87" s="177">
        <f t="shared" si="67"/>
        <v>0</v>
      </c>
      <c r="P87" s="177"/>
      <c r="Q87" s="177"/>
      <c r="R87" s="177"/>
      <c r="S87" s="177">
        <f t="shared" si="79"/>
        <v>0</v>
      </c>
      <c r="T87" s="177"/>
      <c r="U87" s="177">
        <f t="shared" si="68"/>
        <v>0</v>
      </c>
      <c r="V87" s="297"/>
      <c r="W87" s="177">
        <f t="shared" si="77"/>
        <v>0</v>
      </c>
      <c r="X87" s="304"/>
      <c r="Y87" s="57"/>
      <c r="Z87" s="293"/>
      <c r="AA87" s="57"/>
      <c r="AB87" s="178"/>
      <c r="AC87" s="178"/>
      <c r="AD87" s="178"/>
      <c r="AE87" s="178"/>
      <c r="AF87" s="178"/>
      <c r="AG87" s="178"/>
      <c r="AH87" s="178"/>
      <c r="AI87" s="178"/>
      <c r="AJ87" s="178"/>
      <c r="AK87" s="178"/>
      <c r="AL87" s="178"/>
      <c r="AM87" s="178"/>
      <c r="AN87" s="178"/>
      <c r="AO87" s="57"/>
      <c r="AP87" s="48">
        <f t="shared" si="78"/>
        <v>0</v>
      </c>
      <c r="AQ87" s="78"/>
      <c r="AR87" s="78"/>
      <c r="AS87" s="131" t="e">
        <f t="shared" si="69"/>
        <v>#DIV/0!</v>
      </c>
      <c r="AT87" s="131" t="e">
        <f t="shared" si="70"/>
        <v>#DIV/0!</v>
      </c>
      <c r="AU87" s="131" t="e">
        <f t="shared" si="71"/>
        <v>#DIV/0!</v>
      </c>
      <c r="AV87" s="131" t="e">
        <f t="shared" si="72"/>
        <v>#DIV/0!</v>
      </c>
      <c r="AW87" s="131" t="e">
        <f t="shared" si="73"/>
        <v>#DIV/0!</v>
      </c>
      <c r="AX87" s="131" t="e">
        <f t="shared" si="74"/>
        <v>#DIV/0!</v>
      </c>
      <c r="AY87" s="131" t="e">
        <f t="shared" si="75"/>
        <v>#DIV/0!</v>
      </c>
      <c r="AZ87" s="131" t="e">
        <f t="shared" si="76"/>
        <v>#DIV/0!</v>
      </c>
      <c r="BA87" s="78"/>
      <c r="BB87" s="78"/>
      <c r="BC87" s="78"/>
      <c r="BD87" s="78"/>
      <c r="BE87" s="78"/>
      <c r="BF87" s="78"/>
      <c r="BG87" s="78"/>
      <c r="BH87" s="78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</row>
    <row r="88" spans="1:80" s="8" customFormat="1" ht="11.25" hidden="1">
      <c r="A88" s="233" t="s">
        <v>71</v>
      </c>
      <c r="B88" s="234"/>
      <c r="C88" s="226"/>
      <c r="D88" s="118"/>
      <c r="E88" s="182"/>
      <c r="F88" s="183"/>
      <c r="G88" s="118"/>
      <c r="H88" s="182"/>
      <c r="I88" s="225"/>
      <c r="J88" s="118"/>
      <c r="K88" s="226"/>
      <c r="L88" s="226"/>
      <c r="M88" s="226"/>
      <c r="N88" s="226"/>
      <c r="O88" s="177">
        <f t="shared" si="67"/>
        <v>0</v>
      </c>
      <c r="P88" s="177"/>
      <c r="Q88" s="177"/>
      <c r="R88" s="177"/>
      <c r="S88" s="177">
        <f t="shared" si="79"/>
        <v>0</v>
      </c>
      <c r="T88" s="177"/>
      <c r="U88" s="177">
        <f t="shared" si="68"/>
        <v>0</v>
      </c>
      <c r="V88" s="297"/>
      <c r="W88" s="177">
        <f t="shared" si="77"/>
        <v>0</v>
      </c>
      <c r="X88" s="304"/>
      <c r="Y88" s="57"/>
      <c r="Z88" s="293"/>
      <c r="AA88" s="57"/>
      <c r="AB88" s="178"/>
      <c r="AC88" s="178"/>
      <c r="AD88" s="178"/>
      <c r="AE88" s="178"/>
      <c r="AF88" s="178"/>
      <c r="AG88" s="178"/>
      <c r="AH88" s="178"/>
      <c r="AI88" s="178"/>
      <c r="AJ88" s="178"/>
      <c r="AK88" s="178"/>
      <c r="AL88" s="178"/>
      <c r="AM88" s="178"/>
      <c r="AN88" s="178"/>
      <c r="AO88" s="57"/>
      <c r="AP88" s="48">
        <f t="shared" si="78"/>
        <v>0</v>
      </c>
      <c r="AQ88" s="78"/>
      <c r="AR88" s="78"/>
      <c r="AS88" s="131" t="e">
        <f t="shared" si="69"/>
        <v>#DIV/0!</v>
      </c>
      <c r="AT88" s="131" t="e">
        <f t="shared" si="70"/>
        <v>#DIV/0!</v>
      </c>
      <c r="AU88" s="131" t="e">
        <f t="shared" si="71"/>
        <v>#DIV/0!</v>
      </c>
      <c r="AV88" s="131" t="e">
        <f t="shared" si="72"/>
        <v>#DIV/0!</v>
      </c>
      <c r="AW88" s="131" t="e">
        <f t="shared" si="73"/>
        <v>#DIV/0!</v>
      </c>
      <c r="AX88" s="131" t="e">
        <f t="shared" si="74"/>
        <v>#DIV/0!</v>
      </c>
      <c r="AY88" s="131" t="e">
        <f t="shared" si="75"/>
        <v>#DIV/0!</v>
      </c>
      <c r="AZ88" s="131" t="e">
        <f t="shared" si="76"/>
        <v>#DIV/0!</v>
      </c>
      <c r="BA88" s="78"/>
      <c r="BB88" s="78"/>
      <c r="BC88" s="78"/>
      <c r="BD88" s="78"/>
      <c r="BE88" s="78"/>
      <c r="BF88" s="78"/>
      <c r="BG88" s="78"/>
      <c r="BH88" s="78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</row>
    <row r="89" spans="1:80" s="8" customFormat="1" ht="37.5" hidden="1" customHeight="1">
      <c r="A89" s="233" t="s">
        <v>72</v>
      </c>
      <c r="B89" s="234"/>
      <c r="C89" s="226"/>
      <c r="D89" s="118"/>
      <c r="E89" s="182"/>
      <c r="F89" s="183"/>
      <c r="G89" s="118"/>
      <c r="H89" s="182"/>
      <c r="I89" s="225"/>
      <c r="J89" s="118"/>
      <c r="K89" s="226"/>
      <c r="L89" s="226"/>
      <c r="M89" s="226"/>
      <c r="N89" s="226"/>
      <c r="O89" s="177">
        <f t="shared" si="67"/>
        <v>0</v>
      </c>
      <c r="P89" s="177"/>
      <c r="Q89" s="177"/>
      <c r="R89" s="177"/>
      <c r="S89" s="177">
        <f t="shared" si="79"/>
        <v>0</v>
      </c>
      <c r="T89" s="177"/>
      <c r="U89" s="177">
        <f t="shared" si="68"/>
        <v>0</v>
      </c>
      <c r="V89" s="297"/>
      <c r="W89" s="177">
        <f t="shared" si="77"/>
        <v>0</v>
      </c>
      <c r="X89" s="304"/>
      <c r="Y89" s="57"/>
      <c r="Z89" s="293"/>
      <c r="AA89" s="57"/>
      <c r="AB89" s="178"/>
      <c r="AC89" s="178"/>
      <c r="AD89" s="178"/>
      <c r="AE89" s="178"/>
      <c r="AF89" s="178"/>
      <c r="AG89" s="178"/>
      <c r="AH89" s="178"/>
      <c r="AI89" s="178"/>
      <c r="AJ89" s="178"/>
      <c r="AK89" s="178"/>
      <c r="AL89" s="178"/>
      <c r="AM89" s="178"/>
      <c r="AN89" s="178"/>
      <c r="AO89" s="57"/>
      <c r="AP89" s="48">
        <f t="shared" si="78"/>
        <v>0</v>
      </c>
      <c r="AQ89" s="78"/>
      <c r="AR89" s="78"/>
      <c r="AS89" s="131" t="e">
        <f t="shared" si="69"/>
        <v>#DIV/0!</v>
      </c>
      <c r="AT89" s="131" t="e">
        <f t="shared" si="70"/>
        <v>#DIV/0!</v>
      </c>
      <c r="AU89" s="131" t="e">
        <f t="shared" si="71"/>
        <v>#DIV/0!</v>
      </c>
      <c r="AV89" s="131" t="e">
        <f t="shared" si="72"/>
        <v>#DIV/0!</v>
      </c>
      <c r="AW89" s="131" t="e">
        <f t="shared" si="73"/>
        <v>#DIV/0!</v>
      </c>
      <c r="AX89" s="131" t="e">
        <f t="shared" si="74"/>
        <v>#DIV/0!</v>
      </c>
      <c r="AY89" s="131" t="e">
        <f t="shared" si="75"/>
        <v>#DIV/0!</v>
      </c>
      <c r="AZ89" s="131" t="e">
        <f t="shared" si="76"/>
        <v>#DIV/0!</v>
      </c>
      <c r="BA89" s="78"/>
      <c r="BB89" s="78"/>
      <c r="BC89" s="78"/>
      <c r="BD89" s="78"/>
      <c r="BE89" s="78"/>
      <c r="BF89" s="78"/>
      <c r="BG89" s="78"/>
      <c r="BH89" s="78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  <c r="BW89" s="79"/>
      <c r="BX89" s="79"/>
      <c r="BY89" s="79"/>
      <c r="BZ89" s="79"/>
      <c r="CA89" s="79"/>
      <c r="CB89" s="79"/>
    </row>
    <row r="90" spans="1:80" s="76" customFormat="1" ht="15" customHeight="1">
      <c r="A90" s="121" t="s">
        <v>27</v>
      </c>
      <c r="B90" s="83" t="s">
        <v>258</v>
      </c>
      <c r="C90" s="335">
        <f>COUNTIF(C91:E115,1)+COUNTIF(C91:E115,2)+COUNTIF(C91:E115,3)+COUNTIF(C91:E115,4)+COUNTIF(C91:E115,5)+COUNTIF(C91:E115,6)+COUNTIF(C91:E115,7)+COUNTIF(C91:E115,8)</f>
        <v>0</v>
      </c>
      <c r="D90" s="335"/>
      <c r="E90" s="336"/>
      <c r="F90" s="337">
        <f>COUNTIF(F91:H115,1)+COUNTIF(F91:H115,2)+COUNTIF(F91:H115,3)+COUNTIF(F91:H115,4)+COUNTIF(F91:H115,5)+COUNTIF(F91:H115,6)+COUNTIF(F91:H115,7)+COUNTIF(F91:H115,8)</f>
        <v>10</v>
      </c>
      <c r="G90" s="335"/>
      <c r="H90" s="336"/>
      <c r="I90" s="337">
        <f>COUNTIF(I91:K115,1)+COUNTIF(I91:K115,2)+COUNTIF(I91:K115,3)+COUNTIF(I91:K115,4)+COUNTIF(I91:K115,5)+COUNTIF(I91:K115,6)+COUNTIF(I91:K115,7)+COUNTIF(I91:K115,8)</f>
        <v>0</v>
      </c>
      <c r="J90" s="335"/>
      <c r="K90" s="335"/>
      <c r="L90" s="337">
        <f>COUNTIF(L91:N115,1)+COUNTIF(L91:N115,2)+COUNTIF(L91:N115,3)+COUNTIF(L91:N115,4)+COUNTIF(L91:N115,5)+COUNTIF(L91:N115,6)+COUNTIF(L91:N115,7)+COUNTIF(L91:N115,8)</f>
        <v>0</v>
      </c>
      <c r="M90" s="335"/>
      <c r="N90" s="335"/>
      <c r="O90" s="197">
        <f>SUM(O106:O123)</f>
        <v>975</v>
      </c>
      <c r="P90" s="197">
        <f t="shared" ref="P90:R90" si="80">SUM(P106:P123)</f>
        <v>0</v>
      </c>
      <c r="Q90" s="197">
        <f t="shared" si="80"/>
        <v>0</v>
      </c>
      <c r="R90" s="197">
        <f t="shared" si="80"/>
        <v>0</v>
      </c>
      <c r="S90" s="197">
        <f>SUM(S106:S123)</f>
        <v>2</v>
      </c>
      <c r="T90" s="197">
        <f>SUM(T106:T123)</f>
        <v>0</v>
      </c>
      <c r="U90" s="197">
        <f>SUM(U106:U123)</f>
        <v>973</v>
      </c>
      <c r="V90" s="197"/>
      <c r="W90" s="197">
        <f>SUM(W106:W123)</f>
        <v>536</v>
      </c>
      <c r="X90" s="197"/>
      <c r="Y90" s="197">
        <f>SUM(Y106:Y123)</f>
        <v>437</v>
      </c>
      <c r="Z90" s="197">
        <f>SUM(Z106:Z123)</f>
        <v>0</v>
      </c>
      <c r="AA90" s="197">
        <f>SUM(AA106:AA123)</f>
        <v>0</v>
      </c>
      <c r="AB90" s="197">
        <f t="shared" ref="AB90:AN90" si="81">SUM(AB106:AB123)</f>
        <v>0</v>
      </c>
      <c r="AC90" s="197">
        <f t="shared" si="81"/>
        <v>0</v>
      </c>
      <c r="AD90" s="197">
        <f t="shared" si="81"/>
        <v>192</v>
      </c>
      <c r="AE90" s="197">
        <f t="shared" si="81"/>
        <v>190</v>
      </c>
      <c r="AF90" s="197">
        <f t="shared" si="81"/>
        <v>0</v>
      </c>
      <c r="AG90" s="197">
        <f t="shared" si="81"/>
        <v>128</v>
      </c>
      <c r="AH90" s="197">
        <f t="shared" si="81"/>
        <v>0</v>
      </c>
      <c r="AI90" s="197">
        <f t="shared" si="81"/>
        <v>138</v>
      </c>
      <c r="AJ90" s="197">
        <f t="shared" si="81"/>
        <v>0</v>
      </c>
      <c r="AK90" s="197">
        <f t="shared" si="81"/>
        <v>208</v>
      </c>
      <c r="AL90" s="197">
        <f t="shared" si="81"/>
        <v>0</v>
      </c>
      <c r="AM90" s="197">
        <f t="shared" si="81"/>
        <v>117</v>
      </c>
      <c r="AN90" s="197">
        <f t="shared" si="81"/>
        <v>0</v>
      </c>
      <c r="AO90" s="73">
        <v>612</v>
      </c>
      <c r="AP90" s="75">
        <f>SUM(AP106:AP117)</f>
        <v>660</v>
      </c>
      <c r="AQ90" s="119"/>
      <c r="AR90" s="119"/>
      <c r="AS90" s="134">
        <f>SUM(AS106:AS119)</f>
        <v>0</v>
      </c>
      <c r="AT90" s="134">
        <f t="shared" ref="AT90:AZ90" si="82">SUM(AT106:AT119)</f>
        <v>0</v>
      </c>
      <c r="AU90" s="134">
        <f t="shared" si="82"/>
        <v>0.8205128205128206</v>
      </c>
      <c r="AV90" s="134">
        <f t="shared" si="82"/>
        <v>1.1794871794871795</v>
      </c>
      <c r="AW90" s="134">
        <f t="shared" si="82"/>
        <v>0</v>
      </c>
      <c r="AX90" s="134">
        <f t="shared" si="82"/>
        <v>0</v>
      </c>
      <c r="AY90" s="134">
        <f t="shared" si="82"/>
        <v>0</v>
      </c>
      <c r="AZ90" s="134">
        <f t="shared" si="82"/>
        <v>0</v>
      </c>
      <c r="BA90" s="135">
        <f>SUM(AS90:AZ90)</f>
        <v>2</v>
      </c>
      <c r="BB90" s="119"/>
      <c r="BC90" s="119"/>
      <c r="BD90" s="119"/>
      <c r="BE90" s="119"/>
      <c r="BF90" s="119"/>
      <c r="BG90" s="119"/>
      <c r="BH90" s="119"/>
    </row>
    <row r="91" spans="1:80" s="9" customFormat="1" ht="28.5" hidden="1" customHeight="1" thickBot="1">
      <c r="A91" s="235" t="s">
        <v>9</v>
      </c>
      <c r="B91" s="83" t="s">
        <v>10</v>
      </c>
      <c r="C91" s="236"/>
      <c r="D91" s="236"/>
      <c r="E91" s="237"/>
      <c r="F91" s="238"/>
      <c r="G91" s="236"/>
      <c r="H91" s="237"/>
      <c r="I91" s="236"/>
      <c r="J91" s="236"/>
      <c r="K91" s="236"/>
      <c r="L91" s="239"/>
      <c r="M91" s="239"/>
      <c r="N91" s="239"/>
      <c r="O91" s="197" t="e">
        <f t="shared" ref="O91:O105" si="83">S91+U91</f>
        <v>#REF!</v>
      </c>
      <c r="P91" s="197"/>
      <c r="Q91" s="197"/>
      <c r="R91" s="197"/>
      <c r="S91" s="197" t="e">
        <f t="shared" ref="S91:S105" si="84">U91*0.5</f>
        <v>#REF!</v>
      </c>
      <c r="T91" s="197"/>
      <c r="U91" s="197" t="e">
        <f>AB91*$AB$7+AC91*$AC$7+#REF!*#REF!+AD91*$AD$7+AE91*$AE$7+#REF!*#REF!+#REF!*#REF!+AM91*$AM$7+#REF!*#REF!+#REF!*#REF!</f>
        <v>#REF!</v>
      </c>
      <c r="V91" s="197"/>
      <c r="W91" s="197"/>
      <c r="X91" s="197"/>
      <c r="Y91" s="198"/>
      <c r="Z91" s="198"/>
      <c r="AA91" s="198"/>
      <c r="AB91" s="198">
        <f>SUM(AB92:AB105)</f>
        <v>0</v>
      </c>
      <c r="AC91" s="198">
        <f>SUM(AC92:AC105)</f>
        <v>0</v>
      </c>
      <c r="AD91" s="198">
        <f>SUM(AD92:AD105)</f>
        <v>0</v>
      </c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  <c r="AO91" s="61"/>
      <c r="AP91" s="48" t="e">
        <f t="shared" ref="AP91:AP105" si="85">U91-AO91</f>
        <v>#REF!</v>
      </c>
      <c r="AQ91" s="78"/>
      <c r="AR91" s="78"/>
      <c r="AS91" s="131" t="e">
        <f t="shared" ref="AS91:AS123" si="86">$S91*(AB91*100/$U91)/100</f>
        <v>#REF!</v>
      </c>
      <c r="AT91" s="131" t="e">
        <f t="shared" ref="AT91:AT123" si="87">$S91*(AC91*100/$U91)/100</f>
        <v>#REF!</v>
      </c>
      <c r="AU91" s="131" t="e">
        <f t="shared" ref="AU91:AU123" si="88">$S91*(AD91*100/$U91)/100</f>
        <v>#REF!</v>
      </c>
      <c r="AV91" s="131" t="e">
        <f t="shared" ref="AV91:AV123" si="89">$S91*(AE91*100/$U91)/100</f>
        <v>#REF!</v>
      </c>
      <c r="AW91" s="131" t="e">
        <f t="shared" ref="AW91:AW123" si="90">$S91*(AG91*100/$U91)/100</f>
        <v>#REF!</v>
      </c>
      <c r="AX91" s="131" t="e">
        <f t="shared" ref="AX91:AX123" si="91">$S91*(AI91*100/$U91)/100</f>
        <v>#REF!</v>
      </c>
      <c r="AY91" s="131" t="e">
        <f t="shared" ref="AY91:AY123" si="92">$S91*(AK91*100/$U91)/100</f>
        <v>#REF!</v>
      </c>
      <c r="AZ91" s="131" t="e">
        <f t="shared" ref="AZ91:AZ123" si="93">$S91*(AM91*100/$U91)/100</f>
        <v>#REF!</v>
      </c>
      <c r="BA91" s="78"/>
      <c r="BB91" s="78"/>
      <c r="BC91" s="78"/>
      <c r="BD91" s="78"/>
      <c r="BE91" s="78"/>
      <c r="BF91" s="78"/>
      <c r="BG91" s="78"/>
      <c r="BH91" s="78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</row>
    <row r="92" spans="1:80" s="8" customFormat="1" ht="12" hidden="1" thickBot="1">
      <c r="A92" s="240" t="s">
        <v>11</v>
      </c>
      <c r="B92" s="82"/>
      <c r="C92" s="241"/>
      <c r="D92" s="241"/>
      <c r="E92" s="242"/>
      <c r="F92" s="243"/>
      <c r="G92" s="241"/>
      <c r="H92" s="242"/>
      <c r="I92" s="241"/>
      <c r="J92" s="241"/>
      <c r="K92" s="241"/>
      <c r="L92" s="244"/>
      <c r="M92" s="244"/>
      <c r="N92" s="244"/>
      <c r="O92" s="197" t="e">
        <f t="shared" si="83"/>
        <v>#REF!</v>
      </c>
      <c r="P92" s="197"/>
      <c r="Q92" s="197"/>
      <c r="R92" s="197"/>
      <c r="S92" s="197" t="e">
        <f t="shared" si="84"/>
        <v>#REF!</v>
      </c>
      <c r="T92" s="197"/>
      <c r="U92" s="197" t="e">
        <f>AB92*$AB$7+AC92*$AC$7+#REF!*#REF!+AD92*$AD$7+AE92*$AE$7+#REF!*#REF!+#REF!*#REF!+AM92*$AM$7+#REF!*#REF!+#REF!*#REF!</f>
        <v>#REF!</v>
      </c>
      <c r="V92" s="197"/>
      <c r="W92" s="177"/>
      <c r="X92" s="304"/>
      <c r="Y92" s="57"/>
      <c r="Z92" s="293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61"/>
      <c r="AP92" s="48" t="e">
        <f t="shared" si="85"/>
        <v>#REF!</v>
      </c>
      <c r="AQ92" s="78"/>
      <c r="AR92" s="78"/>
      <c r="AS92" s="131" t="e">
        <f t="shared" si="86"/>
        <v>#REF!</v>
      </c>
      <c r="AT92" s="131" t="e">
        <f t="shared" si="87"/>
        <v>#REF!</v>
      </c>
      <c r="AU92" s="131" t="e">
        <f t="shared" si="88"/>
        <v>#REF!</v>
      </c>
      <c r="AV92" s="131" t="e">
        <f t="shared" si="89"/>
        <v>#REF!</v>
      </c>
      <c r="AW92" s="131" t="e">
        <f t="shared" si="90"/>
        <v>#REF!</v>
      </c>
      <c r="AX92" s="131" t="e">
        <f t="shared" si="91"/>
        <v>#REF!</v>
      </c>
      <c r="AY92" s="131" t="e">
        <f t="shared" si="92"/>
        <v>#REF!</v>
      </c>
      <c r="AZ92" s="131" t="e">
        <f t="shared" si="93"/>
        <v>#REF!</v>
      </c>
      <c r="BA92" s="78"/>
      <c r="BB92" s="78"/>
      <c r="BC92" s="78"/>
      <c r="BD92" s="78"/>
      <c r="BE92" s="78"/>
      <c r="BF92" s="78"/>
      <c r="BG92" s="78"/>
      <c r="BH92" s="78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</row>
    <row r="93" spans="1:80" s="8" customFormat="1" ht="12" hidden="1" thickBot="1">
      <c r="A93" s="240" t="s">
        <v>12</v>
      </c>
      <c r="B93" s="82"/>
      <c r="C93" s="241"/>
      <c r="D93" s="241"/>
      <c r="E93" s="242"/>
      <c r="F93" s="243"/>
      <c r="G93" s="241"/>
      <c r="H93" s="242"/>
      <c r="I93" s="241"/>
      <c r="J93" s="241"/>
      <c r="K93" s="241"/>
      <c r="L93" s="244"/>
      <c r="M93" s="244"/>
      <c r="N93" s="244"/>
      <c r="O93" s="197" t="e">
        <f t="shared" si="83"/>
        <v>#REF!</v>
      </c>
      <c r="P93" s="197"/>
      <c r="Q93" s="197"/>
      <c r="R93" s="197"/>
      <c r="S93" s="197" t="e">
        <f t="shared" si="84"/>
        <v>#REF!</v>
      </c>
      <c r="T93" s="197"/>
      <c r="U93" s="197" t="e">
        <f>AB93*$AB$7+AC93*$AC$7+#REF!*#REF!+AD93*$AD$7+AE93*$AE$7+#REF!*#REF!+#REF!*#REF!+AM93*$AM$7+#REF!*#REF!+#REF!*#REF!</f>
        <v>#REF!</v>
      </c>
      <c r="V93" s="197"/>
      <c r="W93" s="177"/>
      <c r="X93" s="304"/>
      <c r="Y93" s="57"/>
      <c r="Z93" s="293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61"/>
      <c r="AP93" s="48" t="e">
        <f t="shared" si="85"/>
        <v>#REF!</v>
      </c>
      <c r="AQ93" s="78"/>
      <c r="AR93" s="78"/>
      <c r="AS93" s="131" t="e">
        <f t="shared" si="86"/>
        <v>#REF!</v>
      </c>
      <c r="AT93" s="131" t="e">
        <f t="shared" si="87"/>
        <v>#REF!</v>
      </c>
      <c r="AU93" s="131" t="e">
        <f t="shared" si="88"/>
        <v>#REF!</v>
      </c>
      <c r="AV93" s="131" t="e">
        <f t="shared" si="89"/>
        <v>#REF!</v>
      </c>
      <c r="AW93" s="131" t="e">
        <f t="shared" si="90"/>
        <v>#REF!</v>
      </c>
      <c r="AX93" s="131" t="e">
        <f t="shared" si="91"/>
        <v>#REF!</v>
      </c>
      <c r="AY93" s="131" t="e">
        <f t="shared" si="92"/>
        <v>#REF!</v>
      </c>
      <c r="AZ93" s="131" t="e">
        <f t="shared" si="93"/>
        <v>#REF!</v>
      </c>
      <c r="BA93" s="78"/>
      <c r="BB93" s="78"/>
      <c r="BC93" s="78"/>
      <c r="BD93" s="78"/>
      <c r="BE93" s="78"/>
      <c r="BF93" s="78"/>
      <c r="BG93" s="78"/>
      <c r="BH93" s="78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79"/>
      <c r="CB93" s="79"/>
    </row>
    <row r="94" spans="1:80" s="8" customFormat="1" ht="12" hidden="1" thickBot="1">
      <c r="A94" s="240" t="s">
        <v>13</v>
      </c>
      <c r="B94" s="82"/>
      <c r="C94" s="241"/>
      <c r="D94" s="241"/>
      <c r="E94" s="242"/>
      <c r="F94" s="243"/>
      <c r="G94" s="241"/>
      <c r="H94" s="242"/>
      <c r="I94" s="241"/>
      <c r="J94" s="241"/>
      <c r="K94" s="241"/>
      <c r="L94" s="244"/>
      <c r="M94" s="244"/>
      <c r="N94" s="244"/>
      <c r="O94" s="197" t="e">
        <f t="shared" si="83"/>
        <v>#REF!</v>
      </c>
      <c r="P94" s="197"/>
      <c r="Q94" s="197"/>
      <c r="R94" s="197"/>
      <c r="S94" s="197" t="e">
        <f t="shared" si="84"/>
        <v>#REF!</v>
      </c>
      <c r="T94" s="197"/>
      <c r="U94" s="197" t="e">
        <f>AB94*$AB$7+AC94*$AC$7+#REF!*#REF!+AD94*$AD$7+AE94*$AE$7+#REF!*#REF!+#REF!*#REF!+AM94*$AM$7+#REF!*#REF!+#REF!*#REF!</f>
        <v>#REF!</v>
      </c>
      <c r="V94" s="197"/>
      <c r="W94" s="177"/>
      <c r="X94" s="304"/>
      <c r="Y94" s="57"/>
      <c r="Z94" s="293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61"/>
      <c r="AP94" s="48" t="e">
        <f t="shared" si="85"/>
        <v>#REF!</v>
      </c>
      <c r="AQ94" s="78"/>
      <c r="AR94" s="78"/>
      <c r="AS94" s="131" t="e">
        <f t="shared" si="86"/>
        <v>#REF!</v>
      </c>
      <c r="AT94" s="131" t="e">
        <f t="shared" si="87"/>
        <v>#REF!</v>
      </c>
      <c r="AU94" s="131" t="e">
        <f t="shared" si="88"/>
        <v>#REF!</v>
      </c>
      <c r="AV94" s="131" t="e">
        <f t="shared" si="89"/>
        <v>#REF!</v>
      </c>
      <c r="AW94" s="131" t="e">
        <f t="shared" si="90"/>
        <v>#REF!</v>
      </c>
      <c r="AX94" s="131" t="e">
        <f t="shared" si="91"/>
        <v>#REF!</v>
      </c>
      <c r="AY94" s="131" t="e">
        <f t="shared" si="92"/>
        <v>#REF!</v>
      </c>
      <c r="AZ94" s="131" t="e">
        <f t="shared" si="93"/>
        <v>#REF!</v>
      </c>
      <c r="BA94" s="78"/>
      <c r="BB94" s="78"/>
      <c r="BC94" s="78"/>
      <c r="BD94" s="78"/>
      <c r="BE94" s="78"/>
      <c r="BF94" s="78"/>
      <c r="BG94" s="78"/>
      <c r="BH94" s="78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79"/>
      <c r="CB94" s="79"/>
    </row>
    <row r="95" spans="1:80" s="8" customFormat="1" ht="12" hidden="1" thickBot="1">
      <c r="A95" s="240" t="s">
        <v>14</v>
      </c>
      <c r="B95" s="82"/>
      <c r="C95" s="241"/>
      <c r="D95" s="241"/>
      <c r="E95" s="242"/>
      <c r="F95" s="243"/>
      <c r="G95" s="241"/>
      <c r="H95" s="242"/>
      <c r="I95" s="241"/>
      <c r="J95" s="241"/>
      <c r="K95" s="241"/>
      <c r="L95" s="244"/>
      <c r="M95" s="244"/>
      <c r="N95" s="244"/>
      <c r="O95" s="197" t="e">
        <f t="shared" si="83"/>
        <v>#REF!</v>
      </c>
      <c r="P95" s="197"/>
      <c r="Q95" s="197"/>
      <c r="R95" s="197"/>
      <c r="S95" s="197" t="e">
        <f t="shared" si="84"/>
        <v>#REF!</v>
      </c>
      <c r="T95" s="197"/>
      <c r="U95" s="197" t="e">
        <f>AB95*$AB$7+AC95*$AC$7+#REF!*#REF!+AD95*$AD$7+AE95*$AE$7+#REF!*#REF!+#REF!*#REF!+AM95*$AM$7+#REF!*#REF!+#REF!*#REF!</f>
        <v>#REF!</v>
      </c>
      <c r="V95" s="197"/>
      <c r="W95" s="177"/>
      <c r="X95" s="304"/>
      <c r="Y95" s="57"/>
      <c r="Z95" s="293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61"/>
      <c r="AP95" s="48" t="e">
        <f t="shared" si="85"/>
        <v>#REF!</v>
      </c>
      <c r="AQ95" s="78"/>
      <c r="AR95" s="78"/>
      <c r="AS95" s="131" t="e">
        <f t="shared" si="86"/>
        <v>#REF!</v>
      </c>
      <c r="AT95" s="131" t="e">
        <f t="shared" si="87"/>
        <v>#REF!</v>
      </c>
      <c r="AU95" s="131" t="e">
        <f t="shared" si="88"/>
        <v>#REF!</v>
      </c>
      <c r="AV95" s="131" t="e">
        <f t="shared" si="89"/>
        <v>#REF!</v>
      </c>
      <c r="AW95" s="131" t="e">
        <f t="shared" si="90"/>
        <v>#REF!</v>
      </c>
      <c r="AX95" s="131" t="e">
        <f t="shared" si="91"/>
        <v>#REF!</v>
      </c>
      <c r="AY95" s="131" t="e">
        <f t="shared" si="92"/>
        <v>#REF!</v>
      </c>
      <c r="AZ95" s="131" t="e">
        <f t="shared" si="93"/>
        <v>#REF!</v>
      </c>
      <c r="BA95" s="78"/>
      <c r="BB95" s="78"/>
      <c r="BC95" s="78"/>
      <c r="BD95" s="78"/>
      <c r="BE95" s="78"/>
      <c r="BF95" s="78"/>
      <c r="BG95" s="78"/>
      <c r="BH95" s="78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  <c r="CB95" s="79"/>
    </row>
    <row r="96" spans="1:80" s="8" customFormat="1" ht="12" hidden="1" thickBot="1">
      <c r="A96" s="240" t="s">
        <v>15</v>
      </c>
      <c r="B96" s="82"/>
      <c r="C96" s="241"/>
      <c r="D96" s="241"/>
      <c r="E96" s="242"/>
      <c r="F96" s="243"/>
      <c r="G96" s="241"/>
      <c r="H96" s="242"/>
      <c r="I96" s="241"/>
      <c r="J96" s="241"/>
      <c r="K96" s="241"/>
      <c r="L96" s="244"/>
      <c r="M96" s="244"/>
      <c r="N96" s="244"/>
      <c r="O96" s="197" t="e">
        <f t="shared" si="83"/>
        <v>#REF!</v>
      </c>
      <c r="P96" s="197"/>
      <c r="Q96" s="197"/>
      <c r="R96" s="197"/>
      <c r="S96" s="197" t="e">
        <f t="shared" si="84"/>
        <v>#REF!</v>
      </c>
      <c r="T96" s="197"/>
      <c r="U96" s="197" t="e">
        <f>AB96*$AB$7+AC96*$AC$7+#REF!*#REF!+AD96*$AD$7+AE96*$AE$7+#REF!*#REF!+#REF!*#REF!+AM96*$AM$7+#REF!*#REF!+#REF!*#REF!</f>
        <v>#REF!</v>
      </c>
      <c r="V96" s="197"/>
      <c r="W96" s="177"/>
      <c r="X96" s="304"/>
      <c r="Y96" s="57"/>
      <c r="Z96" s="293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61"/>
      <c r="AP96" s="48" t="e">
        <f t="shared" si="85"/>
        <v>#REF!</v>
      </c>
      <c r="AQ96" s="78"/>
      <c r="AR96" s="78"/>
      <c r="AS96" s="131" t="e">
        <f t="shared" si="86"/>
        <v>#REF!</v>
      </c>
      <c r="AT96" s="131" t="e">
        <f t="shared" si="87"/>
        <v>#REF!</v>
      </c>
      <c r="AU96" s="131" t="e">
        <f t="shared" si="88"/>
        <v>#REF!</v>
      </c>
      <c r="AV96" s="131" t="e">
        <f t="shared" si="89"/>
        <v>#REF!</v>
      </c>
      <c r="AW96" s="131" t="e">
        <f t="shared" si="90"/>
        <v>#REF!</v>
      </c>
      <c r="AX96" s="131" t="e">
        <f t="shared" si="91"/>
        <v>#REF!</v>
      </c>
      <c r="AY96" s="131" t="e">
        <f t="shared" si="92"/>
        <v>#REF!</v>
      </c>
      <c r="AZ96" s="131" t="e">
        <f t="shared" si="93"/>
        <v>#REF!</v>
      </c>
      <c r="BA96" s="78"/>
      <c r="BB96" s="78"/>
      <c r="BC96" s="78"/>
      <c r="BD96" s="78"/>
      <c r="BE96" s="78"/>
      <c r="BF96" s="78"/>
      <c r="BG96" s="78"/>
      <c r="BH96" s="78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79"/>
      <c r="CB96" s="79"/>
    </row>
    <row r="97" spans="1:80" s="8" customFormat="1" ht="12" hidden="1" thickBot="1">
      <c r="A97" s="240" t="s">
        <v>16</v>
      </c>
      <c r="B97" s="82"/>
      <c r="C97" s="241"/>
      <c r="D97" s="241"/>
      <c r="E97" s="242"/>
      <c r="F97" s="243"/>
      <c r="G97" s="241"/>
      <c r="H97" s="242"/>
      <c r="I97" s="241"/>
      <c r="J97" s="241"/>
      <c r="K97" s="241"/>
      <c r="L97" s="244"/>
      <c r="M97" s="244"/>
      <c r="N97" s="244"/>
      <c r="O97" s="197" t="e">
        <f t="shared" si="83"/>
        <v>#REF!</v>
      </c>
      <c r="P97" s="197"/>
      <c r="Q97" s="197"/>
      <c r="R97" s="197"/>
      <c r="S97" s="197" t="e">
        <f t="shared" si="84"/>
        <v>#REF!</v>
      </c>
      <c r="T97" s="197"/>
      <c r="U97" s="197" t="e">
        <f>AB97*$AB$7+AC97*$AC$7+#REF!*#REF!+AD97*$AD$7+AE97*$AE$7+#REF!*#REF!+#REF!*#REF!+AM97*$AM$7+#REF!*#REF!+#REF!*#REF!</f>
        <v>#REF!</v>
      </c>
      <c r="V97" s="197"/>
      <c r="W97" s="177"/>
      <c r="X97" s="304"/>
      <c r="Y97" s="57"/>
      <c r="Z97" s="293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61"/>
      <c r="AP97" s="48" t="e">
        <f t="shared" si="85"/>
        <v>#REF!</v>
      </c>
      <c r="AQ97" s="78"/>
      <c r="AR97" s="78"/>
      <c r="AS97" s="131" t="e">
        <f t="shared" si="86"/>
        <v>#REF!</v>
      </c>
      <c r="AT97" s="131" t="e">
        <f t="shared" si="87"/>
        <v>#REF!</v>
      </c>
      <c r="AU97" s="131" t="e">
        <f t="shared" si="88"/>
        <v>#REF!</v>
      </c>
      <c r="AV97" s="131" t="e">
        <f t="shared" si="89"/>
        <v>#REF!</v>
      </c>
      <c r="AW97" s="131" t="e">
        <f t="shared" si="90"/>
        <v>#REF!</v>
      </c>
      <c r="AX97" s="131" t="e">
        <f t="shared" si="91"/>
        <v>#REF!</v>
      </c>
      <c r="AY97" s="131" t="e">
        <f t="shared" si="92"/>
        <v>#REF!</v>
      </c>
      <c r="AZ97" s="131" t="e">
        <f t="shared" si="93"/>
        <v>#REF!</v>
      </c>
      <c r="BA97" s="78"/>
      <c r="BB97" s="78"/>
      <c r="BC97" s="78"/>
      <c r="BD97" s="78"/>
      <c r="BE97" s="78"/>
      <c r="BF97" s="78"/>
      <c r="BG97" s="78"/>
      <c r="BH97" s="78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  <c r="CB97" s="79"/>
    </row>
    <row r="98" spans="1:80" s="8" customFormat="1" ht="12" hidden="1" thickBot="1">
      <c r="A98" s="240" t="s">
        <v>17</v>
      </c>
      <c r="B98" s="82"/>
      <c r="C98" s="241"/>
      <c r="D98" s="241"/>
      <c r="E98" s="242"/>
      <c r="F98" s="243"/>
      <c r="G98" s="241"/>
      <c r="H98" s="242"/>
      <c r="I98" s="241"/>
      <c r="J98" s="241"/>
      <c r="K98" s="241"/>
      <c r="L98" s="244"/>
      <c r="M98" s="244"/>
      <c r="N98" s="244"/>
      <c r="O98" s="197" t="e">
        <f t="shared" si="83"/>
        <v>#REF!</v>
      </c>
      <c r="P98" s="197"/>
      <c r="Q98" s="197"/>
      <c r="R98" s="197"/>
      <c r="S98" s="197" t="e">
        <f t="shared" si="84"/>
        <v>#REF!</v>
      </c>
      <c r="T98" s="197"/>
      <c r="U98" s="197" t="e">
        <f>AB98*$AB$7+AC98*$AC$7+#REF!*#REF!+AD98*$AD$7+AE98*$AE$7+#REF!*#REF!+#REF!*#REF!+AM98*$AM$7+#REF!*#REF!+#REF!*#REF!</f>
        <v>#REF!</v>
      </c>
      <c r="V98" s="197"/>
      <c r="W98" s="177"/>
      <c r="X98" s="304"/>
      <c r="Y98" s="57"/>
      <c r="Z98" s="293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61"/>
      <c r="AP98" s="48" t="e">
        <f t="shared" si="85"/>
        <v>#REF!</v>
      </c>
      <c r="AQ98" s="78"/>
      <c r="AR98" s="78"/>
      <c r="AS98" s="131" t="e">
        <f t="shared" si="86"/>
        <v>#REF!</v>
      </c>
      <c r="AT98" s="131" t="e">
        <f t="shared" si="87"/>
        <v>#REF!</v>
      </c>
      <c r="AU98" s="131" t="e">
        <f t="shared" si="88"/>
        <v>#REF!</v>
      </c>
      <c r="AV98" s="131" t="e">
        <f t="shared" si="89"/>
        <v>#REF!</v>
      </c>
      <c r="AW98" s="131" t="e">
        <f t="shared" si="90"/>
        <v>#REF!</v>
      </c>
      <c r="AX98" s="131" t="e">
        <f t="shared" si="91"/>
        <v>#REF!</v>
      </c>
      <c r="AY98" s="131" t="e">
        <f t="shared" si="92"/>
        <v>#REF!</v>
      </c>
      <c r="AZ98" s="131" t="e">
        <f t="shared" si="93"/>
        <v>#REF!</v>
      </c>
      <c r="BA98" s="78"/>
      <c r="BB98" s="78"/>
      <c r="BC98" s="78"/>
      <c r="BD98" s="78"/>
      <c r="BE98" s="78"/>
      <c r="BF98" s="78"/>
      <c r="BG98" s="78"/>
      <c r="BH98" s="78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79"/>
      <c r="BY98" s="79"/>
      <c r="BZ98" s="79"/>
      <c r="CA98" s="79"/>
      <c r="CB98" s="79"/>
    </row>
    <row r="99" spans="1:80" s="8" customFormat="1" ht="12" hidden="1" thickBot="1">
      <c r="A99" s="240" t="s">
        <v>18</v>
      </c>
      <c r="B99" s="82"/>
      <c r="C99" s="241"/>
      <c r="D99" s="241"/>
      <c r="E99" s="242"/>
      <c r="F99" s="243"/>
      <c r="G99" s="241"/>
      <c r="H99" s="242"/>
      <c r="I99" s="241"/>
      <c r="J99" s="241"/>
      <c r="K99" s="241"/>
      <c r="L99" s="244"/>
      <c r="M99" s="244"/>
      <c r="N99" s="244"/>
      <c r="O99" s="197" t="e">
        <f t="shared" si="83"/>
        <v>#REF!</v>
      </c>
      <c r="P99" s="197"/>
      <c r="Q99" s="197"/>
      <c r="R99" s="197"/>
      <c r="S99" s="197" t="e">
        <f t="shared" si="84"/>
        <v>#REF!</v>
      </c>
      <c r="T99" s="197"/>
      <c r="U99" s="197" t="e">
        <f>AB99*$AB$7+AC99*$AC$7+#REF!*#REF!+AD99*$AD$7+AE99*$AE$7+#REF!*#REF!+#REF!*#REF!+AM99*$AM$7+#REF!*#REF!+#REF!*#REF!</f>
        <v>#REF!</v>
      </c>
      <c r="V99" s="197"/>
      <c r="W99" s="177"/>
      <c r="X99" s="304"/>
      <c r="Y99" s="57"/>
      <c r="Z99" s="293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61"/>
      <c r="AP99" s="48" t="e">
        <f t="shared" si="85"/>
        <v>#REF!</v>
      </c>
      <c r="AQ99" s="78"/>
      <c r="AR99" s="78"/>
      <c r="AS99" s="131" t="e">
        <f t="shared" si="86"/>
        <v>#REF!</v>
      </c>
      <c r="AT99" s="131" t="e">
        <f t="shared" si="87"/>
        <v>#REF!</v>
      </c>
      <c r="AU99" s="131" t="e">
        <f t="shared" si="88"/>
        <v>#REF!</v>
      </c>
      <c r="AV99" s="131" t="e">
        <f t="shared" si="89"/>
        <v>#REF!</v>
      </c>
      <c r="AW99" s="131" t="e">
        <f t="shared" si="90"/>
        <v>#REF!</v>
      </c>
      <c r="AX99" s="131" t="e">
        <f t="shared" si="91"/>
        <v>#REF!</v>
      </c>
      <c r="AY99" s="131" t="e">
        <f t="shared" si="92"/>
        <v>#REF!</v>
      </c>
      <c r="AZ99" s="131" t="e">
        <f t="shared" si="93"/>
        <v>#REF!</v>
      </c>
      <c r="BA99" s="78"/>
      <c r="BB99" s="78"/>
      <c r="BC99" s="78"/>
      <c r="BD99" s="78"/>
      <c r="BE99" s="78"/>
      <c r="BF99" s="78"/>
      <c r="BG99" s="78"/>
      <c r="BH99" s="78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79"/>
      <c r="BY99" s="79"/>
      <c r="BZ99" s="79"/>
      <c r="CA99" s="79"/>
      <c r="CB99" s="79"/>
    </row>
    <row r="100" spans="1:80" s="8" customFormat="1" ht="12" hidden="1" thickBot="1">
      <c r="A100" s="240" t="s">
        <v>19</v>
      </c>
      <c r="B100" s="82"/>
      <c r="C100" s="241"/>
      <c r="D100" s="241"/>
      <c r="E100" s="242"/>
      <c r="F100" s="243"/>
      <c r="G100" s="241"/>
      <c r="H100" s="242"/>
      <c r="I100" s="241"/>
      <c r="J100" s="241"/>
      <c r="K100" s="241"/>
      <c r="L100" s="244"/>
      <c r="M100" s="244"/>
      <c r="N100" s="244"/>
      <c r="O100" s="197" t="e">
        <f t="shared" si="83"/>
        <v>#REF!</v>
      </c>
      <c r="P100" s="197"/>
      <c r="Q100" s="197"/>
      <c r="R100" s="197"/>
      <c r="S100" s="197" t="e">
        <f t="shared" si="84"/>
        <v>#REF!</v>
      </c>
      <c r="T100" s="197"/>
      <c r="U100" s="197" t="e">
        <f>AB100*$AB$7+AC100*$AC$7+#REF!*#REF!+AD100*$AD$7+AE100*$AE$7+#REF!*#REF!+#REF!*#REF!+AM100*$AM$7+#REF!*#REF!+#REF!*#REF!</f>
        <v>#REF!</v>
      </c>
      <c r="V100" s="197"/>
      <c r="W100" s="177"/>
      <c r="X100" s="304"/>
      <c r="Y100" s="57"/>
      <c r="Z100" s="293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61"/>
      <c r="AP100" s="48" t="e">
        <f t="shared" si="85"/>
        <v>#REF!</v>
      </c>
      <c r="AQ100" s="78"/>
      <c r="AR100" s="78"/>
      <c r="AS100" s="131" t="e">
        <f t="shared" si="86"/>
        <v>#REF!</v>
      </c>
      <c r="AT100" s="131" t="e">
        <f t="shared" si="87"/>
        <v>#REF!</v>
      </c>
      <c r="AU100" s="131" t="e">
        <f t="shared" si="88"/>
        <v>#REF!</v>
      </c>
      <c r="AV100" s="131" t="e">
        <f t="shared" si="89"/>
        <v>#REF!</v>
      </c>
      <c r="AW100" s="131" t="e">
        <f t="shared" si="90"/>
        <v>#REF!</v>
      </c>
      <c r="AX100" s="131" t="e">
        <f t="shared" si="91"/>
        <v>#REF!</v>
      </c>
      <c r="AY100" s="131" t="e">
        <f t="shared" si="92"/>
        <v>#REF!</v>
      </c>
      <c r="AZ100" s="131" t="e">
        <f t="shared" si="93"/>
        <v>#REF!</v>
      </c>
      <c r="BA100" s="78"/>
      <c r="BB100" s="78"/>
      <c r="BC100" s="78"/>
      <c r="BD100" s="78"/>
      <c r="BE100" s="78"/>
      <c r="BF100" s="78"/>
      <c r="BG100" s="78"/>
      <c r="BH100" s="78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79"/>
      <c r="BY100" s="79"/>
      <c r="BZ100" s="79"/>
      <c r="CA100" s="79"/>
      <c r="CB100" s="79"/>
    </row>
    <row r="101" spans="1:80" s="8" customFormat="1" ht="12" hidden="1" thickBot="1">
      <c r="A101" s="240" t="s">
        <v>20</v>
      </c>
      <c r="B101" s="82"/>
      <c r="C101" s="241"/>
      <c r="D101" s="241"/>
      <c r="E101" s="242"/>
      <c r="F101" s="243"/>
      <c r="G101" s="241"/>
      <c r="H101" s="242"/>
      <c r="I101" s="241"/>
      <c r="J101" s="241"/>
      <c r="K101" s="241"/>
      <c r="L101" s="244"/>
      <c r="M101" s="244"/>
      <c r="N101" s="244"/>
      <c r="O101" s="197" t="e">
        <f t="shared" si="83"/>
        <v>#REF!</v>
      </c>
      <c r="P101" s="197"/>
      <c r="Q101" s="197"/>
      <c r="R101" s="197"/>
      <c r="S101" s="197" t="e">
        <f t="shared" si="84"/>
        <v>#REF!</v>
      </c>
      <c r="T101" s="197"/>
      <c r="U101" s="197" t="e">
        <f>AB101*$AB$7+AC101*$AC$7+#REF!*#REF!+AD101*$AD$7+AE101*$AE$7+#REF!*#REF!+#REF!*#REF!+AM101*$AM$7+#REF!*#REF!+#REF!*#REF!</f>
        <v>#REF!</v>
      </c>
      <c r="V101" s="197"/>
      <c r="W101" s="177"/>
      <c r="X101" s="304"/>
      <c r="Y101" s="57"/>
      <c r="Z101" s="293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61"/>
      <c r="AP101" s="48" t="e">
        <f t="shared" si="85"/>
        <v>#REF!</v>
      </c>
      <c r="AQ101" s="78"/>
      <c r="AR101" s="78"/>
      <c r="AS101" s="131" t="e">
        <f t="shared" si="86"/>
        <v>#REF!</v>
      </c>
      <c r="AT101" s="131" t="e">
        <f t="shared" si="87"/>
        <v>#REF!</v>
      </c>
      <c r="AU101" s="131" t="e">
        <f t="shared" si="88"/>
        <v>#REF!</v>
      </c>
      <c r="AV101" s="131" t="e">
        <f t="shared" si="89"/>
        <v>#REF!</v>
      </c>
      <c r="AW101" s="131" t="e">
        <f t="shared" si="90"/>
        <v>#REF!</v>
      </c>
      <c r="AX101" s="131" t="e">
        <f t="shared" si="91"/>
        <v>#REF!</v>
      </c>
      <c r="AY101" s="131" t="e">
        <f t="shared" si="92"/>
        <v>#REF!</v>
      </c>
      <c r="AZ101" s="131" t="e">
        <f t="shared" si="93"/>
        <v>#REF!</v>
      </c>
      <c r="BA101" s="78"/>
      <c r="BB101" s="78"/>
      <c r="BC101" s="78"/>
      <c r="BD101" s="78"/>
      <c r="BE101" s="78"/>
      <c r="BF101" s="78"/>
      <c r="BG101" s="78"/>
      <c r="BH101" s="78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79"/>
    </row>
    <row r="102" spans="1:80" s="8" customFormat="1" ht="12" hidden="1" thickBot="1">
      <c r="A102" s="240" t="s">
        <v>21</v>
      </c>
      <c r="B102" s="82"/>
      <c r="C102" s="241"/>
      <c r="D102" s="241"/>
      <c r="E102" s="242"/>
      <c r="F102" s="243"/>
      <c r="G102" s="241"/>
      <c r="H102" s="242"/>
      <c r="I102" s="241"/>
      <c r="J102" s="241"/>
      <c r="K102" s="241"/>
      <c r="L102" s="244"/>
      <c r="M102" s="244"/>
      <c r="N102" s="244"/>
      <c r="O102" s="197" t="e">
        <f t="shared" si="83"/>
        <v>#REF!</v>
      </c>
      <c r="P102" s="197"/>
      <c r="Q102" s="197"/>
      <c r="R102" s="197"/>
      <c r="S102" s="197" t="e">
        <f t="shared" si="84"/>
        <v>#REF!</v>
      </c>
      <c r="T102" s="197"/>
      <c r="U102" s="197" t="e">
        <f>AB102*$AB$7+AC102*$AC$7+#REF!*#REF!+AD102*$AD$7+AE102*$AE$7+#REF!*#REF!+#REF!*#REF!+AM102*$AM$7+#REF!*#REF!+#REF!*#REF!</f>
        <v>#REF!</v>
      </c>
      <c r="V102" s="197"/>
      <c r="W102" s="177"/>
      <c r="X102" s="304"/>
      <c r="Y102" s="57"/>
      <c r="Z102" s="293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61"/>
      <c r="AP102" s="48" t="e">
        <f t="shared" si="85"/>
        <v>#REF!</v>
      </c>
      <c r="AQ102" s="78"/>
      <c r="AR102" s="78"/>
      <c r="AS102" s="131" t="e">
        <f t="shared" si="86"/>
        <v>#REF!</v>
      </c>
      <c r="AT102" s="131" t="e">
        <f t="shared" si="87"/>
        <v>#REF!</v>
      </c>
      <c r="AU102" s="131" t="e">
        <f t="shared" si="88"/>
        <v>#REF!</v>
      </c>
      <c r="AV102" s="131" t="e">
        <f t="shared" si="89"/>
        <v>#REF!</v>
      </c>
      <c r="AW102" s="131" t="e">
        <f t="shared" si="90"/>
        <v>#REF!</v>
      </c>
      <c r="AX102" s="131" t="e">
        <f t="shared" si="91"/>
        <v>#REF!</v>
      </c>
      <c r="AY102" s="131" t="e">
        <f t="shared" si="92"/>
        <v>#REF!</v>
      </c>
      <c r="AZ102" s="131" t="e">
        <f t="shared" si="93"/>
        <v>#REF!</v>
      </c>
      <c r="BA102" s="78"/>
      <c r="BB102" s="78"/>
      <c r="BC102" s="78"/>
      <c r="BD102" s="78"/>
      <c r="BE102" s="78"/>
      <c r="BF102" s="78"/>
      <c r="BG102" s="78"/>
      <c r="BH102" s="78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79"/>
    </row>
    <row r="103" spans="1:80" s="8" customFormat="1" ht="12" hidden="1" thickBot="1">
      <c r="A103" s="240" t="s">
        <v>22</v>
      </c>
      <c r="B103" s="82"/>
      <c r="C103" s="241"/>
      <c r="D103" s="241"/>
      <c r="E103" s="242"/>
      <c r="F103" s="243"/>
      <c r="G103" s="241"/>
      <c r="H103" s="242"/>
      <c r="I103" s="241"/>
      <c r="J103" s="241"/>
      <c r="K103" s="241"/>
      <c r="L103" s="244"/>
      <c r="M103" s="244"/>
      <c r="N103" s="244"/>
      <c r="O103" s="197" t="e">
        <f t="shared" si="83"/>
        <v>#REF!</v>
      </c>
      <c r="P103" s="197"/>
      <c r="Q103" s="197"/>
      <c r="R103" s="197"/>
      <c r="S103" s="197" t="e">
        <f t="shared" si="84"/>
        <v>#REF!</v>
      </c>
      <c r="T103" s="197"/>
      <c r="U103" s="197" t="e">
        <f>AB103*$AB$7+AC103*$AC$7+#REF!*#REF!+AD103*$AD$7+AE103*$AE$7+#REF!*#REF!+#REF!*#REF!+AM103*$AM$7+#REF!*#REF!+#REF!*#REF!</f>
        <v>#REF!</v>
      </c>
      <c r="V103" s="197"/>
      <c r="W103" s="177"/>
      <c r="X103" s="304"/>
      <c r="Y103" s="57"/>
      <c r="Z103" s="293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61"/>
      <c r="AP103" s="48" t="e">
        <f t="shared" si="85"/>
        <v>#REF!</v>
      </c>
      <c r="AQ103" s="78"/>
      <c r="AR103" s="78"/>
      <c r="AS103" s="131" t="e">
        <f t="shared" si="86"/>
        <v>#REF!</v>
      </c>
      <c r="AT103" s="131" t="e">
        <f t="shared" si="87"/>
        <v>#REF!</v>
      </c>
      <c r="AU103" s="131" t="e">
        <f t="shared" si="88"/>
        <v>#REF!</v>
      </c>
      <c r="AV103" s="131" t="e">
        <f t="shared" si="89"/>
        <v>#REF!</v>
      </c>
      <c r="AW103" s="131" t="e">
        <f t="shared" si="90"/>
        <v>#REF!</v>
      </c>
      <c r="AX103" s="131" t="e">
        <f t="shared" si="91"/>
        <v>#REF!</v>
      </c>
      <c r="AY103" s="131" t="e">
        <f t="shared" si="92"/>
        <v>#REF!</v>
      </c>
      <c r="AZ103" s="131" t="e">
        <f t="shared" si="93"/>
        <v>#REF!</v>
      </c>
      <c r="BA103" s="78"/>
      <c r="BB103" s="78"/>
      <c r="BC103" s="78"/>
      <c r="BD103" s="78"/>
      <c r="BE103" s="78"/>
      <c r="BF103" s="78"/>
      <c r="BG103" s="78"/>
      <c r="BH103" s="78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BX103" s="79"/>
      <c r="BY103" s="79"/>
      <c r="BZ103" s="79"/>
      <c r="CA103" s="79"/>
      <c r="CB103" s="79"/>
    </row>
    <row r="104" spans="1:80" s="8" customFormat="1" ht="12" hidden="1" thickBot="1">
      <c r="A104" s="240" t="s">
        <v>23</v>
      </c>
      <c r="B104" s="82"/>
      <c r="C104" s="241"/>
      <c r="D104" s="241"/>
      <c r="E104" s="242"/>
      <c r="F104" s="243"/>
      <c r="G104" s="241"/>
      <c r="H104" s="242"/>
      <c r="I104" s="241"/>
      <c r="J104" s="241"/>
      <c r="K104" s="241"/>
      <c r="L104" s="244"/>
      <c r="M104" s="244"/>
      <c r="N104" s="244"/>
      <c r="O104" s="197" t="e">
        <f t="shared" si="83"/>
        <v>#REF!</v>
      </c>
      <c r="P104" s="197"/>
      <c r="Q104" s="197"/>
      <c r="R104" s="197"/>
      <c r="S104" s="197" t="e">
        <f t="shared" si="84"/>
        <v>#REF!</v>
      </c>
      <c r="T104" s="197"/>
      <c r="U104" s="197" t="e">
        <f>AB104*$AB$7+AC104*$AC$7+#REF!*#REF!+AD104*$AD$7+AE104*$AE$7+#REF!*#REF!+#REF!*#REF!+AM104*$AM$7+#REF!*#REF!+#REF!*#REF!</f>
        <v>#REF!</v>
      </c>
      <c r="V104" s="197"/>
      <c r="W104" s="177"/>
      <c r="X104" s="304"/>
      <c r="Y104" s="57"/>
      <c r="Z104" s="293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61"/>
      <c r="AP104" s="48" t="e">
        <f t="shared" si="85"/>
        <v>#REF!</v>
      </c>
      <c r="AQ104" s="78"/>
      <c r="AR104" s="78"/>
      <c r="AS104" s="131" t="e">
        <f t="shared" si="86"/>
        <v>#REF!</v>
      </c>
      <c r="AT104" s="131" t="e">
        <f t="shared" si="87"/>
        <v>#REF!</v>
      </c>
      <c r="AU104" s="131" t="e">
        <f t="shared" si="88"/>
        <v>#REF!</v>
      </c>
      <c r="AV104" s="131" t="e">
        <f t="shared" si="89"/>
        <v>#REF!</v>
      </c>
      <c r="AW104" s="131" t="e">
        <f t="shared" si="90"/>
        <v>#REF!</v>
      </c>
      <c r="AX104" s="131" t="e">
        <f t="shared" si="91"/>
        <v>#REF!</v>
      </c>
      <c r="AY104" s="131" t="e">
        <f t="shared" si="92"/>
        <v>#REF!</v>
      </c>
      <c r="AZ104" s="131" t="e">
        <f t="shared" si="93"/>
        <v>#REF!</v>
      </c>
      <c r="BA104" s="78"/>
      <c r="BB104" s="78"/>
      <c r="BC104" s="78"/>
      <c r="BD104" s="78"/>
      <c r="BE104" s="78"/>
      <c r="BF104" s="78"/>
      <c r="BG104" s="78"/>
      <c r="BH104" s="78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</row>
    <row r="105" spans="1:80" s="8" customFormat="1" ht="11.25" hidden="1">
      <c r="A105" s="245" t="s">
        <v>24</v>
      </c>
      <c r="B105" s="82"/>
      <c r="C105" s="246"/>
      <c r="D105" s="246"/>
      <c r="E105" s="247"/>
      <c r="F105" s="248"/>
      <c r="G105" s="246"/>
      <c r="H105" s="247"/>
      <c r="I105" s="246"/>
      <c r="J105" s="246"/>
      <c r="K105" s="246"/>
      <c r="L105" s="244"/>
      <c r="M105" s="244"/>
      <c r="N105" s="244"/>
      <c r="O105" s="197" t="e">
        <f t="shared" si="83"/>
        <v>#REF!</v>
      </c>
      <c r="P105" s="197"/>
      <c r="Q105" s="197"/>
      <c r="R105" s="197"/>
      <c r="S105" s="197" t="e">
        <f t="shared" si="84"/>
        <v>#REF!</v>
      </c>
      <c r="T105" s="197"/>
      <c r="U105" s="197" t="e">
        <f>AB105*$AB$7+AC105*$AC$7+#REF!*#REF!+AD105*$AD$7+AE105*$AE$7+#REF!*#REF!+#REF!*#REF!+AM105*$AM$7+#REF!*#REF!+#REF!*#REF!</f>
        <v>#REF!</v>
      </c>
      <c r="V105" s="197"/>
      <c r="W105" s="177"/>
      <c r="X105" s="304"/>
      <c r="Y105" s="57"/>
      <c r="Z105" s="293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61"/>
      <c r="AP105" s="59" t="e">
        <f t="shared" si="85"/>
        <v>#REF!</v>
      </c>
      <c r="AQ105" s="78"/>
      <c r="AR105" s="78"/>
      <c r="AS105" s="131" t="e">
        <f t="shared" si="86"/>
        <v>#REF!</v>
      </c>
      <c r="AT105" s="131" t="e">
        <f t="shared" si="87"/>
        <v>#REF!</v>
      </c>
      <c r="AU105" s="131" t="e">
        <f t="shared" si="88"/>
        <v>#REF!</v>
      </c>
      <c r="AV105" s="131" t="e">
        <f t="shared" si="89"/>
        <v>#REF!</v>
      </c>
      <c r="AW105" s="131" t="e">
        <f t="shared" si="90"/>
        <v>#REF!</v>
      </c>
      <c r="AX105" s="131" t="e">
        <f t="shared" si="91"/>
        <v>#REF!</v>
      </c>
      <c r="AY105" s="131" t="e">
        <f t="shared" si="92"/>
        <v>#REF!</v>
      </c>
      <c r="AZ105" s="131" t="e">
        <f t="shared" si="93"/>
        <v>#REF!</v>
      </c>
      <c r="BA105" s="78"/>
      <c r="BB105" s="78"/>
      <c r="BC105" s="78"/>
      <c r="BD105" s="78"/>
      <c r="BE105" s="78"/>
      <c r="BF105" s="78"/>
      <c r="BG105" s="78"/>
      <c r="BH105" s="78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</row>
    <row r="106" spans="1:80" s="10" customFormat="1" ht="12.75" customHeight="1">
      <c r="A106" s="81" t="s">
        <v>278</v>
      </c>
      <c r="B106" s="81" t="s">
        <v>194</v>
      </c>
      <c r="C106" s="225"/>
      <c r="D106" s="118"/>
      <c r="E106" s="182"/>
      <c r="F106" s="183"/>
      <c r="G106" s="118">
        <v>3</v>
      </c>
      <c r="H106" s="182"/>
      <c r="I106" s="183"/>
      <c r="J106" s="118"/>
      <c r="K106" s="182"/>
      <c r="L106" s="174"/>
      <c r="M106" s="172"/>
      <c r="N106" s="173"/>
      <c r="O106" s="227">
        <f t="shared" ref="O106:O121" si="94">SUM(P106:U106)</f>
        <v>48</v>
      </c>
      <c r="P106" s="227"/>
      <c r="Q106" s="227"/>
      <c r="R106" s="227"/>
      <c r="S106" s="177"/>
      <c r="T106" s="177"/>
      <c r="U106" s="177">
        <f t="shared" ref="U106:U123" si="95">SUM(AB106:AM106)</f>
        <v>48</v>
      </c>
      <c r="V106" s="297"/>
      <c r="W106" s="177">
        <f t="shared" ref="W106:W123" si="96">U106-Y106</f>
        <v>30</v>
      </c>
      <c r="X106" s="304"/>
      <c r="Y106" s="57">
        <v>18</v>
      </c>
      <c r="Z106" s="293"/>
      <c r="AA106" s="57"/>
      <c r="AB106" s="57"/>
      <c r="AC106" s="57"/>
      <c r="AD106" s="57">
        <v>48</v>
      </c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2">
        <v>48</v>
      </c>
      <c r="AQ106" s="78"/>
      <c r="AR106" s="78"/>
      <c r="AS106" s="131">
        <f t="shared" si="86"/>
        <v>0</v>
      </c>
      <c r="AT106" s="131">
        <f t="shared" si="87"/>
        <v>0</v>
      </c>
      <c r="AU106" s="131">
        <f t="shared" si="88"/>
        <v>0</v>
      </c>
      <c r="AV106" s="131">
        <f t="shared" si="89"/>
        <v>0</v>
      </c>
      <c r="AW106" s="131">
        <f t="shared" si="90"/>
        <v>0</v>
      </c>
      <c r="AX106" s="131">
        <f t="shared" si="91"/>
        <v>0</v>
      </c>
      <c r="AY106" s="131">
        <f t="shared" si="92"/>
        <v>0</v>
      </c>
      <c r="AZ106" s="131">
        <f t="shared" si="93"/>
        <v>0</v>
      </c>
      <c r="BA106" s="78"/>
      <c r="BB106" s="78"/>
      <c r="BC106" s="78"/>
      <c r="BD106" s="78"/>
      <c r="BE106" s="78"/>
      <c r="BF106" s="78"/>
      <c r="BG106" s="78"/>
      <c r="BH106" s="78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79"/>
      <c r="BX106" s="79"/>
      <c r="BY106" s="79"/>
      <c r="BZ106" s="79"/>
      <c r="CA106" s="79"/>
      <c r="CB106" s="79"/>
    </row>
    <row r="107" spans="1:80" s="10" customFormat="1" ht="13.5" customHeight="1">
      <c r="A107" s="81" t="s">
        <v>279</v>
      </c>
      <c r="B107" s="81" t="s">
        <v>311</v>
      </c>
      <c r="C107" s="225"/>
      <c r="D107" s="118"/>
      <c r="E107" s="182"/>
      <c r="F107" s="183"/>
      <c r="G107" s="118">
        <v>4</v>
      </c>
      <c r="H107" s="182"/>
      <c r="I107" s="183"/>
      <c r="J107" s="118"/>
      <c r="K107" s="182"/>
      <c r="L107" s="183"/>
      <c r="M107" s="118"/>
      <c r="N107" s="182"/>
      <c r="O107" s="227">
        <f t="shared" si="94"/>
        <v>48</v>
      </c>
      <c r="P107" s="227"/>
      <c r="Q107" s="227"/>
      <c r="R107" s="227"/>
      <c r="S107" s="177"/>
      <c r="T107" s="177"/>
      <c r="U107" s="177">
        <f t="shared" si="95"/>
        <v>48</v>
      </c>
      <c r="V107" s="297"/>
      <c r="W107" s="177">
        <f t="shared" si="96"/>
        <v>28</v>
      </c>
      <c r="X107" s="304"/>
      <c r="Y107" s="57">
        <v>20</v>
      </c>
      <c r="Z107" s="293"/>
      <c r="AA107" s="57"/>
      <c r="AB107" s="57"/>
      <c r="AC107" s="57"/>
      <c r="AD107" s="57"/>
      <c r="AE107" s="57">
        <v>48</v>
      </c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2">
        <v>36</v>
      </c>
      <c r="AQ107" s="78"/>
      <c r="AR107" s="78"/>
      <c r="AS107" s="131">
        <f t="shared" si="86"/>
        <v>0</v>
      </c>
      <c r="AT107" s="131">
        <f t="shared" si="87"/>
        <v>0</v>
      </c>
      <c r="AU107" s="131">
        <f t="shared" si="88"/>
        <v>0</v>
      </c>
      <c r="AV107" s="131">
        <f t="shared" si="89"/>
        <v>0</v>
      </c>
      <c r="AW107" s="131">
        <f t="shared" si="90"/>
        <v>0</v>
      </c>
      <c r="AX107" s="131">
        <f t="shared" si="91"/>
        <v>0</v>
      </c>
      <c r="AY107" s="131">
        <f t="shared" si="92"/>
        <v>0</v>
      </c>
      <c r="AZ107" s="131">
        <f t="shared" si="93"/>
        <v>0</v>
      </c>
      <c r="BA107" s="78"/>
      <c r="BB107" s="78"/>
      <c r="BC107" s="78"/>
      <c r="BD107" s="78"/>
      <c r="BE107" s="78"/>
      <c r="BF107" s="78"/>
      <c r="BG107" s="78"/>
      <c r="BH107" s="78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BX107" s="79"/>
      <c r="BY107" s="79"/>
      <c r="BZ107" s="79"/>
      <c r="CA107" s="79"/>
      <c r="CB107" s="79"/>
    </row>
    <row r="108" spans="1:80" s="10" customFormat="1" ht="25.5" customHeight="1">
      <c r="A108" s="81" t="s">
        <v>280</v>
      </c>
      <c r="B108" s="81" t="s">
        <v>312</v>
      </c>
      <c r="C108" s="225"/>
      <c r="D108" s="118"/>
      <c r="E108" s="182"/>
      <c r="F108" s="183"/>
      <c r="G108" s="118">
        <v>3</v>
      </c>
      <c r="H108" s="182"/>
      <c r="I108" s="183"/>
      <c r="J108" s="118"/>
      <c r="K108" s="182"/>
      <c r="L108" s="183"/>
      <c r="M108" s="118"/>
      <c r="N108" s="182"/>
      <c r="O108" s="227">
        <f t="shared" si="94"/>
        <v>48</v>
      </c>
      <c r="P108" s="227"/>
      <c r="Q108" s="227"/>
      <c r="R108" s="227"/>
      <c r="S108" s="177"/>
      <c r="T108" s="177"/>
      <c r="U108" s="177">
        <f t="shared" si="95"/>
        <v>48</v>
      </c>
      <c r="V108" s="297"/>
      <c r="W108" s="177">
        <f t="shared" si="96"/>
        <v>15</v>
      </c>
      <c r="X108" s="304"/>
      <c r="Y108" s="57">
        <v>33</v>
      </c>
      <c r="Z108" s="293"/>
      <c r="AA108" s="57"/>
      <c r="AB108" s="57"/>
      <c r="AC108" s="57"/>
      <c r="AD108" s="57">
        <v>48</v>
      </c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2">
        <v>48</v>
      </c>
      <c r="AQ108" s="78"/>
      <c r="AR108" s="78"/>
      <c r="AS108" s="131">
        <f t="shared" si="86"/>
        <v>0</v>
      </c>
      <c r="AT108" s="131">
        <f t="shared" si="87"/>
        <v>0</v>
      </c>
      <c r="AU108" s="131">
        <f t="shared" si="88"/>
        <v>0</v>
      </c>
      <c r="AV108" s="131">
        <f t="shared" si="89"/>
        <v>0</v>
      </c>
      <c r="AW108" s="131">
        <f t="shared" si="90"/>
        <v>0</v>
      </c>
      <c r="AX108" s="131">
        <f t="shared" si="91"/>
        <v>0</v>
      </c>
      <c r="AY108" s="131">
        <f t="shared" si="92"/>
        <v>0</v>
      </c>
      <c r="AZ108" s="131">
        <f t="shared" si="93"/>
        <v>0</v>
      </c>
      <c r="BA108" s="78"/>
      <c r="BB108" s="78"/>
      <c r="BC108" s="78"/>
      <c r="BD108" s="78"/>
      <c r="BE108" s="78"/>
      <c r="BF108" s="78"/>
      <c r="BG108" s="78"/>
      <c r="BH108" s="78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  <c r="BW108" s="79"/>
      <c r="BX108" s="79"/>
      <c r="BY108" s="79"/>
      <c r="BZ108" s="79"/>
      <c r="CA108" s="79"/>
      <c r="CB108" s="79"/>
    </row>
    <row r="109" spans="1:80" s="10" customFormat="1" ht="24" customHeight="1">
      <c r="A109" s="81" t="s">
        <v>281</v>
      </c>
      <c r="B109" s="81" t="s">
        <v>313</v>
      </c>
      <c r="C109" s="225"/>
      <c r="D109" s="118"/>
      <c r="E109" s="182"/>
      <c r="F109" s="183"/>
      <c r="G109" s="118">
        <v>4</v>
      </c>
      <c r="H109" s="182"/>
      <c r="I109" s="183"/>
      <c r="J109" s="118"/>
      <c r="K109" s="182"/>
      <c r="L109" s="249"/>
      <c r="M109" s="250"/>
      <c r="N109" s="251"/>
      <c r="O109" s="227">
        <f t="shared" si="94"/>
        <v>160</v>
      </c>
      <c r="P109" s="227"/>
      <c r="Q109" s="227"/>
      <c r="R109" s="227"/>
      <c r="S109" s="177"/>
      <c r="T109" s="177"/>
      <c r="U109" s="177">
        <f t="shared" si="95"/>
        <v>160</v>
      </c>
      <c r="V109" s="297"/>
      <c r="W109" s="177">
        <f t="shared" si="96"/>
        <v>80</v>
      </c>
      <c r="X109" s="304"/>
      <c r="Y109" s="57">
        <v>80</v>
      </c>
      <c r="Z109" s="293"/>
      <c r="AA109" s="57"/>
      <c r="AB109" s="57"/>
      <c r="AC109" s="57"/>
      <c r="AD109" s="57">
        <v>64</v>
      </c>
      <c r="AE109" s="57">
        <v>96</v>
      </c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2">
        <v>152</v>
      </c>
      <c r="AQ109" s="78"/>
      <c r="AR109" s="78"/>
      <c r="AS109" s="131">
        <f t="shared" si="86"/>
        <v>0</v>
      </c>
      <c r="AT109" s="131">
        <f t="shared" si="87"/>
        <v>0</v>
      </c>
      <c r="AU109" s="131">
        <f t="shared" si="88"/>
        <v>0</v>
      </c>
      <c r="AV109" s="131">
        <f t="shared" si="89"/>
        <v>0</v>
      </c>
      <c r="AW109" s="131">
        <f t="shared" si="90"/>
        <v>0</v>
      </c>
      <c r="AX109" s="131">
        <f t="shared" si="91"/>
        <v>0</v>
      </c>
      <c r="AY109" s="131">
        <f t="shared" si="92"/>
        <v>0</v>
      </c>
      <c r="AZ109" s="131">
        <f t="shared" si="93"/>
        <v>0</v>
      </c>
      <c r="BA109" s="78"/>
      <c r="BB109" s="78"/>
      <c r="BC109" s="78"/>
      <c r="BD109" s="78"/>
      <c r="BE109" s="78"/>
      <c r="BF109" s="78"/>
      <c r="BG109" s="78"/>
      <c r="BH109" s="78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79"/>
      <c r="BX109" s="79"/>
      <c r="BY109" s="79"/>
      <c r="BZ109" s="79"/>
      <c r="CA109" s="79"/>
      <c r="CB109" s="79"/>
    </row>
    <row r="110" spans="1:80" s="10" customFormat="1" ht="23.25" customHeight="1">
      <c r="A110" s="81" t="s">
        <v>282</v>
      </c>
      <c r="B110" s="81" t="s">
        <v>267</v>
      </c>
      <c r="C110" s="225"/>
      <c r="D110" s="118"/>
      <c r="E110" s="182"/>
      <c r="F110" s="183"/>
      <c r="G110" s="118">
        <v>7</v>
      </c>
      <c r="H110" s="118"/>
      <c r="I110" s="183"/>
      <c r="J110" s="118"/>
      <c r="K110" s="182"/>
      <c r="L110" s="183"/>
      <c r="M110" s="118"/>
      <c r="N110" s="182"/>
      <c r="O110" s="227">
        <f t="shared" si="94"/>
        <v>64</v>
      </c>
      <c r="P110" s="177"/>
      <c r="Q110" s="177"/>
      <c r="R110" s="177"/>
      <c r="S110" s="177"/>
      <c r="T110" s="177"/>
      <c r="U110" s="177">
        <f t="shared" si="95"/>
        <v>64</v>
      </c>
      <c r="V110" s="297"/>
      <c r="W110" s="177">
        <f t="shared" si="96"/>
        <v>52</v>
      </c>
      <c r="X110" s="304"/>
      <c r="Y110" s="57">
        <v>12</v>
      </c>
      <c r="Z110" s="293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>
        <v>64</v>
      </c>
      <c r="AL110" s="57"/>
      <c r="AM110" s="57"/>
      <c r="AN110" s="57"/>
      <c r="AO110" s="61"/>
      <c r="AP110" s="52">
        <v>36</v>
      </c>
      <c r="AQ110" s="78"/>
      <c r="AR110" s="78"/>
      <c r="AS110" s="131">
        <f t="shared" si="86"/>
        <v>0</v>
      </c>
      <c r="AT110" s="131">
        <f t="shared" si="87"/>
        <v>0</v>
      </c>
      <c r="AU110" s="131">
        <f t="shared" si="88"/>
        <v>0</v>
      </c>
      <c r="AV110" s="131">
        <f t="shared" si="89"/>
        <v>0</v>
      </c>
      <c r="AW110" s="131">
        <f t="shared" si="90"/>
        <v>0</v>
      </c>
      <c r="AX110" s="131">
        <f t="shared" si="91"/>
        <v>0</v>
      </c>
      <c r="AY110" s="131">
        <f t="shared" si="92"/>
        <v>0</v>
      </c>
      <c r="AZ110" s="131">
        <f t="shared" si="93"/>
        <v>0</v>
      </c>
      <c r="BA110" s="78"/>
      <c r="BB110" s="78"/>
      <c r="BC110" s="78"/>
      <c r="BD110" s="78"/>
      <c r="BE110" s="78"/>
      <c r="BF110" s="78"/>
      <c r="BG110" s="78"/>
      <c r="BH110" s="78"/>
      <c r="BI110" s="79"/>
      <c r="BJ110" s="79"/>
      <c r="BK110" s="79"/>
      <c r="BL110" s="79"/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  <c r="BW110" s="79"/>
      <c r="BX110" s="79"/>
      <c r="BY110" s="79"/>
      <c r="BZ110" s="79"/>
      <c r="CA110" s="79"/>
      <c r="CB110" s="79"/>
    </row>
    <row r="111" spans="1:80" s="10" customFormat="1" ht="14.25" customHeight="1">
      <c r="A111" s="81" t="s">
        <v>283</v>
      </c>
      <c r="B111" s="82" t="s">
        <v>192</v>
      </c>
      <c r="C111" s="252"/>
      <c r="D111" s="244"/>
      <c r="E111" s="253"/>
      <c r="F111" s="254"/>
      <c r="G111" s="244">
        <v>6</v>
      </c>
      <c r="H111" s="253"/>
      <c r="I111" s="255"/>
      <c r="J111" s="244"/>
      <c r="K111" s="202"/>
      <c r="L111" s="225"/>
      <c r="M111" s="226"/>
      <c r="N111" s="199"/>
      <c r="O111" s="227">
        <f t="shared" si="94"/>
        <v>78</v>
      </c>
      <c r="P111" s="177"/>
      <c r="Q111" s="177"/>
      <c r="R111" s="177"/>
      <c r="S111" s="177"/>
      <c r="T111" s="177"/>
      <c r="U111" s="177">
        <f t="shared" si="95"/>
        <v>78</v>
      </c>
      <c r="V111" s="297"/>
      <c r="W111" s="177">
        <f t="shared" si="96"/>
        <v>53</v>
      </c>
      <c r="X111" s="304"/>
      <c r="Y111" s="57">
        <v>25</v>
      </c>
      <c r="Z111" s="293"/>
      <c r="AA111" s="57"/>
      <c r="AB111" s="57"/>
      <c r="AC111" s="57"/>
      <c r="AD111" s="57"/>
      <c r="AE111" s="57"/>
      <c r="AF111" s="57"/>
      <c r="AG111" s="57">
        <v>32</v>
      </c>
      <c r="AH111" s="57"/>
      <c r="AI111" s="57">
        <v>46</v>
      </c>
      <c r="AJ111" s="57"/>
      <c r="AK111" s="57"/>
      <c r="AL111" s="57"/>
      <c r="AM111" s="57"/>
      <c r="AN111" s="57"/>
      <c r="AO111" s="57"/>
      <c r="AP111" s="52">
        <v>68</v>
      </c>
      <c r="AQ111" s="78"/>
      <c r="AR111" s="78"/>
      <c r="AS111" s="131">
        <f t="shared" si="86"/>
        <v>0</v>
      </c>
      <c r="AT111" s="131">
        <f t="shared" si="87"/>
        <v>0</v>
      </c>
      <c r="AU111" s="131">
        <f t="shared" si="88"/>
        <v>0</v>
      </c>
      <c r="AV111" s="131">
        <f t="shared" si="89"/>
        <v>0</v>
      </c>
      <c r="AW111" s="131">
        <f t="shared" si="90"/>
        <v>0</v>
      </c>
      <c r="AX111" s="131">
        <f t="shared" si="91"/>
        <v>0</v>
      </c>
      <c r="AY111" s="131">
        <f t="shared" si="92"/>
        <v>0</v>
      </c>
      <c r="AZ111" s="131">
        <f t="shared" si="93"/>
        <v>0</v>
      </c>
      <c r="BA111" s="78"/>
      <c r="BB111" s="78"/>
      <c r="BC111" s="78"/>
      <c r="BD111" s="78"/>
      <c r="BE111" s="78"/>
      <c r="BF111" s="78"/>
      <c r="BG111" s="78"/>
      <c r="BH111" s="78"/>
      <c r="BI111" s="79"/>
      <c r="BJ111" s="79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79"/>
      <c r="BX111" s="79"/>
      <c r="BY111" s="79"/>
      <c r="BZ111" s="79"/>
      <c r="CA111" s="79"/>
      <c r="CB111" s="79"/>
    </row>
    <row r="112" spans="1:80" s="10" customFormat="1" ht="12.75" customHeight="1">
      <c r="A112" s="81" t="s">
        <v>284</v>
      </c>
      <c r="B112" s="256" t="s">
        <v>314</v>
      </c>
      <c r="C112" s="201"/>
      <c r="D112" s="250"/>
      <c r="E112" s="251"/>
      <c r="F112" s="249"/>
      <c r="G112" s="250">
        <v>7</v>
      </c>
      <c r="H112" s="251"/>
      <c r="I112" s="200"/>
      <c r="J112" s="250"/>
      <c r="K112" s="202"/>
      <c r="L112" s="225"/>
      <c r="M112" s="226"/>
      <c r="N112" s="199"/>
      <c r="O112" s="227">
        <f t="shared" si="94"/>
        <v>48</v>
      </c>
      <c r="P112" s="177"/>
      <c r="Q112" s="177"/>
      <c r="R112" s="177"/>
      <c r="S112" s="177"/>
      <c r="T112" s="177"/>
      <c r="U112" s="177">
        <f t="shared" si="95"/>
        <v>48</v>
      </c>
      <c r="V112" s="297"/>
      <c r="W112" s="177">
        <f t="shared" si="96"/>
        <v>28</v>
      </c>
      <c r="X112" s="304"/>
      <c r="Y112" s="57">
        <v>20</v>
      </c>
      <c r="Z112" s="293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>
        <v>48</v>
      </c>
      <c r="AL112" s="57"/>
      <c r="AM112" s="57"/>
      <c r="AN112" s="57"/>
      <c r="AO112" s="57"/>
      <c r="AP112" s="52">
        <v>36</v>
      </c>
      <c r="AQ112" s="78"/>
      <c r="AR112" s="78"/>
      <c r="AS112" s="131">
        <f t="shared" si="86"/>
        <v>0</v>
      </c>
      <c r="AT112" s="131">
        <f t="shared" si="87"/>
        <v>0</v>
      </c>
      <c r="AU112" s="131">
        <f t="shared" si="88"/>
        <v>0</v>
      </c>
      <c r="AV112" s="131">
        <f t="shared" si="89"/>
        <v>0</v>
      </c>
      <c r="AW112" s="131">
        <f t="shared" si="90"/>
        <v>0</v>
      </c>
      <c r="AX112" s="131">
        <f t="shared" si="91"/>
        <v>0</v>
      </c>
      <c r="AY112" s="131">
        <f t="shared" si="92"/>
        <v>0</v>
      </c>
      <c r="AZ112" s="131">
        <f t="shared" si="93"/>
        <v>0</v>
      </c>
      <c r="BA112" s="78"/>
      <c r="BB112" s="78"/>
      <c r="BC112" s="78"/>
      <c r="BD112" s="78"/>
      <c r="BE112" s="78"/>
      <c r="BF112" s="78"/>
      <c r="BG112" s="78"/>
      <c r="BH112" s="78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79"/>
      <c r="BX112" s="79"/>
      <c r="BY112" s="79"/>
      <c r="BZ112" s="79"/>
      <c r="CA112" s="79"/>
      <c r="CB112" s="79"/>
    </row>
    <row r="113" spans="1:80" s="10" customFormat="1" ht="13.5" customHeight="1">
      <c r="A113" s="81" t="s">
        <v>285</v>
      </c>
      <c r="B113" s="256" t="s">
        <v>315</v>
      </c>
      <c r="C113" s="201"/>
      <c r="D113" s="250"/>
      <c r="E113" s="251"/>
      <c r="F113" s="249"/>
      <c r="G113" s="250">
        <v>4</v>
      </c>
      <c r="H113" s="251"/>
      <c r="I113" s="200"/>
      <c r="J113" s="250"/>
      <c r="K113" s="202"/>
      <c r="L113" s="225"/>
      <c r="M113" s="226"/>
      <c r="N113" s="199"/>
      <c r="O113" s="227">
        <f t="shared" si="94"/>
        <v>80</v>
      </c>
      <c r="P113" s="177"/>
      <c r="Q113" s="177"/>
      <c r="R113" s="177"/>
      <c r="S113" s="177">
        <v>2</v>
      </c>
      <c r="T113" s="177"/>
      <c r="U113" s="177">
        <f t="shared" si="95"/>
        <v>78</v>
      </c>
      <c r="V113" s="297"/>
      <c r="W113" s="177">
        <f t="shared" si="96"/>
        <v>28</v>
      </c>
      <c r="X113" s="304"/>
      <c r="Y113" s="57">
        <v>50</v>
      </c>
      <c r="Z113" s="293"/>
      <c r="AA113" s="57"/>
      <c r="AB113" s="57"/>
      <c r="AC113" s="57"/>
      <c r="AD113" s="57">
        <v>32</v>
      </c>
      <c r="AE113" s="57">
        <v>46</v>
      </c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2">
        <v>68</v>
      </c>
      <c r="AQ113" s="78"/>
      <c r="AR113" s="78"/>
      <c r="AS113" s="131">
        <f t="shared" si="86"/>
        <v>0</v>
      </c>
      <c r="AT113" s="131">
        <f t="shared" si="87"/>
        <v>0</v>
      </c>
      <c r="AU113" s="131">
        <f t="shared" si="88"/>
        <v>0.8205128205128206</v>
      </c>
      <c r="AV113" s="131">
        <f t="shared" si="89"/>
        <v>1.1794871794871795</v>
      </c>
      <c r="AW113" s="131">
        <f t="shared" si="90"/>
        <v>0</v>
      </c>
      <c r="AX113" s="131">
        <f t="shared" si="91"/>
        <v>0</v>
      </c>
      <c r="AY113" s="131">
        <f t="shared" si="92"/>
        <v>0</v>
      </c>
      <c r="AZ113" s="131">
        <f t="shared" si="93"/>
        <v>0</v>
      </c>
      <c r="BA113" s="78"/>
      <c r="BB113" s="78"/>
      <c r="BC113" s="78"/>
      <c r="BD113" s="78"/>
      <c r="BE113" s="78"/>
      <c r="BF113" s="78"/>
      <c r="BG113" s="78"/>
      <c r="BH113" s="78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BX113" s="79"/>
      <c r="BY113" s="79"/>
      <c r="BZ113" s="79"/>
      <c r="CA113" s="79"/>
      <c r="CB113" s="79"/>
    </row>
    <row r="114" spans="1:80" s="10" customFormat="1" ht="24.75" customHeight="1">
      <c r="A114" s="81" t="s">
        <v>286</v>
      </c>
      <c r="B114" s="256" t="s">
        <v>316</v>
      </c>
      <c r="C114" s="201"/>
      <c r="D114" s="250"/>
      <c r="E114" s="251"/>
      <c r="F114" s="249"/>
      <c r="G114" s="250">
        <v>5</v>
      </c>
      <c r="H114" s="251"/>
      <c r="I114" s="200"/>
      <c r="J114" s="250"/>
      <c r="K114" s="199"/>
      <c r="L114" s="225"/>
      <c r="M114" s="226"/>
      <c r="N114" s="199"/>
      <c r="O114" s="227">
        <f t="shared" si="94"/>
        <v>48</v>
      </c>
      <c r="P114" s="177"/>
      <c r="Q114" s="177"/>
      <c r="R114" s="177"/>
      <c r="S114" s="177"/>
      <c r="T114" s="177"/>
      <c r="U114" s="177">
        <f t="shared" si="95"/>
        <v>48</v>
      </c>
      <c r="V114" s="297"/>
      <c r="W114" s="177">
        <f t="shared" si="96"/>
        <v>20</v>
      </c>
      <c r="X114" s="304"/>
      <c r="Y114" s="57">
        <v>28</v>
      </c>
      <c r="Z114" s="293"/>
      <c r="AA114" s="57"/>
      <c r="AB114" s="57"/>
      <c r="AC114" s="57"/>
      <c r="AD114" s="57"/>
      <c r="AE114" s="57"/>
      <c r="AF114" s="57"/>
      <c r="AG114" s="57">
        <v>48</v>
      </c>
      <c r="AH114" s="57"/>
      <c r="AI114" s="57"/>
      <c r="AJ114" s="57"/>
      <c r="AK114" s="57"/>
      <c r="AL114" s="57"/>
      <c r="AM114" s="57"/>
      <c r="AN114" s="57"/>
      <c r="AO114" s="57"/>
      <c r="AP114" s="52">
        <v>36</v>
      </c>
      <c r="AQ114" s="78"/>
      <c r="AR114" s="78"/>
      <c r="AS114" s="131">
        <f t="shared" si="86"/>
        <v>0</v>
      </c>
      <c r="AT114" s="131">
        <f t="shared" si="87"/>
        <v>0</v>
      </c>
      <c r="AU114" s="131">
        <f t="shared" si="88"/>
        <v>0</v>
      </c>
      <c r="AV114" s="131">
        <f t="shared" si="89"/>
        <v>0</v>
      </c>
      <c r="AW114" s="131">
        <f t="shared" si="90"/>
        <v>0</v>
      </c>
      <c r="AX114" s="131">
        <f t="shared" si="91"/>
        <v>0</v>
      </c>
      <c r="AY114" s="131">
        <f t="shared" si="92"/>
        <v>0</v>
      </c>
      <c r="AZ114" s="131">
        <f t="shared" si="93"/>
        <v>0</v>
      </c>
      <c r="BA114" s="78"/>
      <c r="BB114" s="78"/>
      <c r="BC114" s="78"/>
      <c r="BD114" s="78"/>
      <c r="BE114" s="78"/>
      <c r="BF114" s="78"/>
      <c r="BG114" s="78"/>
      <c r="BH114" s="78"/>
      <c r="BI114" s="79"/>
      <c r="BJ114" s="79"/>
      <c r="BK114" s="79"/>
      <c r="BL114" s="79"/>
      <c r="BM114" s="79"/>
      <c r="BN114" s="79"/>
      <c r="BO114" s="79"/>
      <c r="BP114" s="79"/>
      <c r="BQ114" s="79"/>
      <c r="BR114" s="79"/>
      <c r="BS114" s="79"/>
      <c r="BT114" s="79"/>
      <c r="BU114" s="79"/>
      <c r="BV114" s="79"/>
      <c r="BW114" s="79"/>
      <c r="BX114" s="79"/>
      <c r="BY114" s="79"/>
      <c r="BZ114" s="79"/>
      <c r="CA114" s="79"/>
      <c r="CB114" s="79"/>
    </row>
    <row r="115" spans="1:80" s="10" customFormat="1" ht="14.25" customHeight="1">
      <c r="A115" s="81" t="s">
        <v>287</v>
      </c>
      <c r="B115" s="82" t="s">
        <v>341</v>
      </c>
      <c r="C115" s="193"/>
      <c r="D115" s="118"/>
      <c r="E115" s="182"/>
      <c r="F115" s="193"/>
      <c r="G115" s="118">
        <v>5</v>
      </c>
      <c r="H115" s="182"/>
      <c r="I115" s="193"/>
      <c r="J115" s="118"/>
      <c r="K115" s="182"/>
      <c r="L115" s="183"/>
      <c r="M115" s="118"/>
      <c r="N115" s="182"/>
      <c r="O115" s="227">
        <f t="shared" si="94"/>
        <v>48</v>
      </c>
      <c r="P115" s="177"/>
      <c r="Q115" s="177"/>
      <c r="R115" s="177"/>
      <c r="S115" s="177"/>
      <c r="T115" s="177"/>
      <c r="U115" s="177">
        <f t="shared" si="95"/>
        <v>48</v>
      </c>
      <c r="V115" s="297"/>
      <c r="W115" s="177">
        <f t="shared" si="96"/>
        <v>28</v>
      </c>
      <c r="X115" s="304"/>
      <c r="Y115" s="57">
        <v>20</v>
      </c>
      <c r="Z115" s="293"/>
      <c r="AA115" s="57"/>
      <c r="AB115" s="57"/>
      <c r="AC115" s="57"/>
      <c r="AD115" s="57"/>
      <c r="AE115" s="57"/>
      <c r="AF115" s="57"/>
      <c r="AG115" s="57">
        <v>48</v>
      </c>
      <c r="AH115" s="57"/>
      <c r="AI115" s="57"/>
      <c r="AJ115" s="57"/>
      <c r="AK115" s="57"/>
      <c r="AL115" s="57"/>
      <c r="AM115" s="57"/>
      <c r="AN115" s="57"/>
      <c r="AO115" s="57"/>
      <c r="AP115" s="52">
        <v>48</v>
      </c>
      <c r="AQ115" s="78"/>
      <c r="AR115" s="78"/>
      <c r="AS115" s="131">
        <f t="shared" si="86"/>
        <v>0</v>
      </c>
      <c r="AT115" s="131">
        <f t="shared" si="87"/>
        <v>0</v>
      </c>
      <c r="AU115" s="131">
        <f t="shared" si="88"/>
        <v>0</v>
      </c>
      <c r="AV115" s="131">
        <f t="shared" si="89"/>
        <v>0</v>
      </c>
      <c r="AW115" s="131">
        <f t="shared" si="90"/>
        <v>0</v>
      </c>
      <c r="AX115" s="131">
        <f t="shared" si="91"/>
        <v>0</v>
      </c>
      <c r="AY115" s="131">
        <f t="shared" si="92"/>
        <v>0</v>
      </c>
      <c r="AZ115" s="131">
        <f t="shared" si="93"/>
        <v>0</v>
      </c>
      <c r="BA115" s="78"/>
      <c r="BB115" s="78"/>
      <c r="BC115" s="78"/>
      <c r="BD115" s="78"/>
      <c r="BE115" s="78"/>
      <c r="BF115" s="78"/>
      <c r="BG115" s="78"/>
      <c r="BH115" s="78"/>
      <c r="BI115" s="79"/>
      <c r="BJ115" s="79"/>
      <c r="BK115" s="79"/>
      <c r="BL115" s="79"/>
      <c r="BM115" s="79"/>
      <c r="BN115" s="79"/>
      <c r="BO115" s="79"/>
      <c r="BP115" s="79"/>
      <c r="BQ115" s="79"/>
      <c r="BR115" s="79"/>
      <c r="BS115" s="79"/>
      <c r="BT115" s="79"/>
      <c r="BU115" s="79"/>
      <c r="BV115" s="79"/>
      <c r="BW115" s="79"/>
      <c r="BX115" s="79"/>
      <c r="BY115" s="79"/>
      <c r="BZ115" s="79"/>
      <c r="CA115" s="79"/>
      <c r="CB115" s="79"/>
    </row>
    <row r="116" spans="1:80" s="113" customFormat="1" ht="12.75" customHeight="1">
      <c r="A116" s="81" t="s">
        <v>288</v>
      </c>
      <c r="B116" s="256" t="s">
        <v>356</v>
      </c>
      <c r="C116" s="201"/>
      <c r="D116" s="250"/>
      <c r="E116" s="251"/>
      <c r="F116" s="249"/>
      <c r="G116" s="250">
        <v>6</v>
      </c>
      <c r="H116" s="251"/>
      <c r="I116" s="200"/>
      <c r="J116" s="250"/>
      <c r="K116" s="202"/>
      <c r="L116" s="225"/>
      <c r="M116" s="226"/>
      <c r="N116" s="199"/>
      <c r="O116" s="227">
        <f t="shared" si="94"/>
        <v>46</v>
      </c>
      <c r="P116" s="177"/>
      <c r="Q116" s="177"/>
      <c r="R116" s="177"/>
      <c r="S116" s="177"/>
      <c r="T116" s="177"/>
      <c r="U116" s="177">
        <f t="shared" si="95"/>
        <v>46</v>
      </c>
      <c r="V116" s="297"/>
      <c r="W116" s="177">
        <f t="shared" si="96"/>
        <v>26</v>
      </c>
      <c r="X116" s="304"/>
      <c r="Y116" s="57">
        <v>20</v>
      </c>
      <c r="Z116" s="293"/>
      <c r="AA116" s="57"/>
      <c r="AB116" s="57"/>
      <c r="AC116" s="57"/>
      <c r="AD116" s="57"/>
      <c r="AE116" s="57"/>
      <c r="AF116" s="57"/>
      <c r="AG116" s="57"/>
      <c r="AH116" s="57"/>
      <c r="AI116" s="57">
        <v>46</v>
      </c>
      <c r="AJ116" s="57"/>
      <c r="AK116" s="57"/>
      <c r="AL116" s="57"/>
      <c r="AM116" s="57"/>
      <c r="AN116" s="57"/>
      <c r="AO116" s="57"/>
      <c r="AP116" s="52">
        <v>48</v>
      </c>
      <c r="AQ116" s="112"/>
      <c r="AR116" s="112"/>
      <c r="AS116" s="131">
        <f t="shared" si="86"/>
        <v>0</v>
      </c>
      <c r="AT116" s="131">
        <f t="shared" si="87"/>
        <v>0</v>
      </c>
      <c r="AU116" s="131">
        <f t="shared" si="88"/>
        <v>0</v>
      </c>
      <c r="AV116" s="131">
        <f t="shared" si="89"/>
        <v>0</v>
      </c>
      <c r="AW116" s="131">
        <f t="shared" si="90"/>
        <v>0</v>
      </c>
      <c r="AX116" s="131">
        <f t="shared" si="91"/>
        <v>0</v>
      </c>
      <c r="AY116" s="131">
        <f t="shared" si="92"/>
        <v>0</v>
      </c>
      <c r="AZ116" s="131">
        <f t="shared" si="93"/>
        <v>0</v>
      </c>
      <c r="BA116" s="112"/>
      <c r="BB116" s="112"/>
      <c r="BC116" s="112"/>
      <c r="BD116" s="112"/>
      <c r="BE116" s="112"/>
      <c r="BF116" s="112"/>
      <c r="BG116" s="112"/>
      <c r="BH116" s="112"/>
    </row>
    <row r="117" spans="1:80" s="10" customFormat="1" ht="23.25" customHeight="1">
      <c r="A117" s="81" t="s">
        <v>73</v>
      </c>
      <c r="B117" s="256" t="s">
        <v>317</v>
      </c>
      <c r="C117" s="201"/>
      <c r="D117" s="250"/>
      <c r="E117" s="251"/>
      <c r="F117" s="249"/>
      <c r="G117" s="250">
        <v>6</v>
      </c>
      <c r="H117" s="251"/>
      <c r="I117" s="200"/>
      <c r="J117" s="250"/>
      <c r="K117" s="199"/>
      <c r="L117" s="200"/>
      <c r="M117" s="201"/>
      <c r="N117" s="202"/>
      <c r="O117" s="227">
        <f t="shared" si="94"/>
        <v>46</v>
      </c>
      <c r="P117" s="177"/>
      <c r="Q117" s="177"/>
      <c r="R117" s="177"/>
      <c r="S117" s="177"/>
      <c r="T117" s="177"/>
      <c r="U117" s="177">
        <f t="shared" si="95"/>
        <v>46</v>
      </c>
      <c r="V117" s="297"/>
      <c r="W117" s="177">
        <f t="shared" si="96"/>
        <v>26</v>
      </c>
      <c r="X117" s="304"/>
      <c r="Y117" s="57">
        <v>20</v>
      </c>
      <c r="Z117" s="293"/>
      <c r="AA117" s="57"/>
      <c r="AB117" s="57"/>
      <c r="AC117" s="57"/>
      <c r="AD117" s="57"/>
      <c r="AE117" s="57"/>
      <c r="AF117" s="57"/>
      <c r="AG117" s="57"/>
      <c r="AH117" s="57"/>
      <c r="AI117" s="57">
        <v>46</v>
      </c>
      <c r="AJ117" s="57"/>
      <c r="AK117" s="57"/>
      <c r="AL117" s="57"/>
      <c r="AM117" s="57"/>
      <c r="AN117" s="57"/>
      <c r="AO117" s="57"/>
      <c r="AP117" s="52">
        <v>36</v>
      </c>
      <c r="AQ117" s="78"/>
      <c r="AR117" s="78"/>
      <c r="AS117" s="131">
        <f t="shared" si="86"/>
        <v>0</v>
      </c>
      <c r="AT117" s="131">
        <f t="shared" si="87"/>
        <v>0</v>
      </c>
      <c r="AU117" s="131">
        <f t="shared" si="88"/>
        <v>0</v>
      </c>
      <c r="AV117" s="131">
        <f t="shared" si="89"/>
        <v>0</v>
      </c>
      <c r="AW117" s="131">
        <f t="shared" si="90"/>
        <v>0</v>
      </c>
      <c r="AX117" s="131">
        <f t="shared" si="91"/>
        <v>0</v>
      </c>
      <c r="AY117" s="131">
        <f t="shared" si="92"/>
        <v>0</v>
      </c>
      <c r="AZ117" s="131">
        <f t="shared" si="93"/>
        <v>0</v>
      </c>
      <c r="BA117" s="78"/>
      <c r="BB117" s="78"/>
      <c r="BC117" s="78"/>
      <c r="BD117" s="78"/>
      <c r="BE117" s="78"/>
      <c r="BF117" s="78"/>
      <c r="BG117" s="78"/>
      <c r="BH117" s="78"/>
      <c r="BI117" s="79"/>
      <c r="BJ117" s="79"/>
      <c r="BK117" s="79"/>
      <c r="BL117" s="79"/>
      <c r="BM117" s="79"/>
      <c r="BN117" s="79"/>
      <c r="BO117" s="79"/>
      <c r="BP117" s="79"/>
      <c r="BQ117" s="79"/>
      <c r="BR117" s="79"/>
      <c r="BS117" s="79"/>
      <c r="BT117" s="79"/>
      <c r="BU117" s="79"/>
      <c r="BV117" s="79"/>
      <c r="BW117" s="79"/>
      <c r="BX117" s="79"/>
      <c r="BY117" s="79"/>
      <c r="BZ117" s="79"/>
      <c r="CA117" s="79"/>
      <c r="CB117" s="79"/>
    </row>
    <row r="118" spans="1:80" s="10" customFormat="1" ht="15" customHeight="1">
      <c r="A118" s="81" t="s">
        <v>74</v>
      </c>
      <c r="B118" s="82" t="s">
        <v>263</v>
      </c>
      <c r="C118" s="193"/>
      <c r="D118" s="118"/>
      <c r="E118" s="182"/>
      <c r="F118" s="193"/>
      <c r="G118" s="118">
        <v>8</v>
      </c>
      <c r="H118" s="182"/>
      <c r="I118" s="193"/>
      <c r="J118" s="118"/>
      <c r="K118" s="182"/>
      <c r="L118" s="183"/>
      <c r="M118" s="118"/>
      <c r="N118" s="182"/>
      <c r="O118" s="227">
        <f t="shared" si="94"/>
        <v>39</v>
      </c>
      <c r="P118" s="177"/>
      <c r="Q118" s="177"/>
      <c r="R118" s="177"/>
      <c r="S118" s="177"/>
      <c r="T118" s="177"/>
      <c r="U118" s="177">
        <f t="shared" si="95"/>
        <v>39</v>
      </c>
      <c r="V118" s="297"/>
      <c r="W118" s="177">
        <f t="shared" si="96"/>
        <v>20</v>
      </c>
      <c r="X118" s="304"/>
      <c r="Y118" s="57">
        <v>19</v>
      </c>
      <c r="Z118" s="293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>
        <v>39</v>
      </c>
      <c r="AN118" s="57"/>
      <c r="AO118" s="110">
        <v>32</v>
      </c>
      <c r="AP118" s="111"/>
      <c r="AQ118" s="78"/>
      <c r="AR118" s="78"/>
      <c r="AS118" s="131">
        <f t="shared" si="86"/>
        <v>0</v>
      </c>
      <c r="AT118" s="131">
        <f t="shared" si="87"/>
        <v>0</v>
      </c>
      <c r="AU118" s="131">
        <f t="shared" si="88"/>
        <v>0</v>
      </c>
      <c r="AV118" s="131">
        <f t="shared" si="89"/>
        <v>0</v>
      </c>
      <c r="AW118" s="131">
        <f t="shared" si="90"/>
        <v>0</v>
      </c>
      <c r="AX118" s="131">
        <f t="shared" si="91"/>
        <v>0</v>
      </c>
      <c r="AY118" s="131">
        <f t="shared" si="92"/>
        <v>0</v>
      </c>
      <c r="AZ118" s="131">
        <f t="shared" si="93"/>
        <v>0</v>
      </c>
      <c r="BA118" s="78"/>
      <c r="BB118" s="78"/>
      <c r="BC118" s="78"/>
      <c r="BD118" s="78"/>
      <c r="BE118" s="78"/>
      <c r="BF118" s="78"/>
      <c r="BG118" s="78"/>
      <c r="BH118" s="78"/>
      <c r="BI118" s="79"/>
      <c r="BJ118" s="79"/>
      <c r="BK118" s="79"/>
      <c r="BL118" s="79"/>
      <c r="BM118" s="79"/>
      <c r="BN118" s="79"/>
      <c r="BO118" s="79"/>
      <c r="BP118" s="79"/>
      <c r="BQ118" s="79"/>
      <c r="BR118" s="79"/>
      <c r="BS118" s="79"/>
      <c r="BT118" s="79"/>
      <c r="BU118" s="79"/>
      <c r="BV118" s="79"/>
      <c r="BW118" s="79"/>
      <c r="BX118" s="79"/>
      <c r="BY118" s="79"/>
      <c r="BZ118" s="79"/>
      <c r="CA118" s="79"/>
      <c r="CB118" s="79"/>
    </row>
    <row r="119" spans="1:80" s="10" customFormat="1" ht="24" customHeight="1">
      <c r="A119" s="81" t="s">
        <v>75</v>
      </c>
      <c r="B119" s="256" t="s">
        <v>352</v>
      </c>
      <c r="C119" s="201"/>
      <c r="D119" s="250"/>
      <c r="E119" s="251"/>
      <c r="F119" s="249"/>
      <c r="G119" s="250">
        <v>7</v>
      </c>
      <c r="H119" s="251"/>
      <c r="I119" s="200"/>
      <c r="J119" s="250"/>
      <c r="K119" s="199"/>
      <c r="L119" s="225"/>
      <c r="M119" s="226"/>
      <c r="N119" s="199"/>
      <c r="O119" s="227">
        <f t="shared" si="94"/>
        <v>64</v>
      </c>
      <c r="P119" s="177"/>
      <c r="Q119" s="177"/>
      <c r="R119" s="177"/>
      <c r="S119" s="177"/>
      <c r="T119" s="177"/>
      <c r="U119" s="177">
        <f t="shared" si="95"/>
        <v>64</v>
      </c>
      <c r="V119" s="297"/>
      <c r="W119" s="177">
        <f t="shared" si="96"/>
        <v>40</v>
      </c>
      <c r="X119" s="304"/>
      <c r="Y119" s="57">
        <v>24</v>
      </c>
      <c r="Z119" s="293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>
        <v>64</v>
      </c>
      <c r="AL119" s="57"/>
      <c r="AM119" s="57"/>
      <c r="AN119" s="57"/>
      <c r="AO119" s="110">
        <v>32</v>
      </c>
      <c r="AP119" s="111"/>
      <c r="AQ119" s="78"/>
      <c r="AR119" s="78"/>
      <c r="AS119" s="131">
        <f t="shared" si="86"/>
        <v>0</v>
      </c>
      <c r="AT119" s="131">
        <f t="shared" si="87"/>
        <v>0</v>
      </c>
      <c r="AU119" s="131">
        <f t="shared" si="88"/>
        <v>0</v>
      </c>
      <c r="AV119" s="131">
        <f t="shared" si="89"/>
        <v>0</v>
      </c>
      <c r="AW119" s="131">
        <f t="shared" si="90"/>
        <v>0</v>
      </c>
      <c r="AX119" s="131">
        <f t="shared" si="91"/>
        <v>0</v>
      </c>
      <c r="AY119" s="131">
        <f t="shared" si="92"/>
        <v>0</v>
      </c>
      <c r="AZ119" s="131">
        <f t="shared" si="93"/>
        <v>0</v>
      </c>
      <c r="BA119" s="78"/>
      <c r="BB119" s="78"/>
      <c r="BC119" s="78"/>
      <c r="BD119" s="78"/>
      <c r="BE119" s="78"/>
      <c r="BF119" s="78"/>
      <c r="BG119" s="78"/>
      <c r="BH119" s="78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</row>
    <row r="120" spans="1:80" s="10" customFormat="1" ht="15" customHeight="1">
      <c r="A120" s="81" t="s">
        <v>76</v>
      </c>
      <c r="B120" s="256" t="s">
        <v>353</v>
      </c>
      <c r="C120" s="201"/>
      <c r="D120" s="250"/>
      <c r="E120" s="251"/>
      <c r="F120" s="249"/>
      <c r="G120" s="250" t="s">
        <v>351</v>
      </c>
      <c r="H120" s="251"/>
      <c r="I120" s="200"/>
      <c r="J120" s="250"/>
      <c r="K120" s="202"/>
      <c r="L120" s="225"/>
      <c r="M120" s="226"/>
      <c r="N120" s="199"/>
      <c r="O120" s="177">
        <f t="shared" si="94"/>
        <v>39</v>
      </c>
      <c r="P120" s="177"/>
      <c r="Q120" s="177"/>
      <c r="R120" s="177"/>
      <c r="S120" s="177"/>
      <c r="T120" s="177"/>
      <c r="U120" s="177">
        <f t="shared" si="95"/>
        <v>39</v>
      </c>
      <c r="V120" s="297"/>
      <c r="W120" s="177">
        <f t="shared" si="96"/>
        <v>21</v>
      </c>
      <c r="X120" s="304"/>
      <c r="Y120" s="57">
        <v>18</v>
      </c>
      <c r="Z120" s="293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>
        <v>39</v>
      </c>
      <c r="AN120" s="57"/>
      <c r="AO120" s="110"/>
      <c r="AP120" s="111"/>
      <c r="AQ120" s="78"/>
      <c r="AR120" s="78"/>
      <c r="AS120" s="131">
        <f t="shared" si="86"/>
        <v>0</v>
      </c>
      <c r="AT120" s="131">
        <f t="shared" si="87"/>
        <v>0</v>
      </c>
      <c r="AU120" s="131">
        <f t="shared" si="88"/>
        <v>0</v>
      </c>
      <c r="AV120" s="131">
        <f t="shared" si="89"/>
        <v>0</v>
      </c>
      <c r="AW120" s="131">
        <f t="shared" si="90"/>
        <v>0</v>
      </c>
      <c r="AX120" s="131">
        <f t="shared" si="91"/>
        <v>0</v>
      </c>
      <c r="AY120" s="131">
        <f t="shared" si="92"/>
        <v>0</v>
      </c>
      <c r="AZ120" s="131">
        <f t="shared" si="93"/>
        <v>0</v>
      </c>
      <c r="BA120" s="78"/>
      <c r="BB120" s="78"/>
      <c r="BC120" s="78"/>
      <c r="BD120" s="78"/>
      <c r="BE120" s="78"/>
      <c r="BF120" s="78"/>
      <c r="BG120" s="78"/>
      <c r="BH120" s="78"/>
      <c r="BI120" s="79"/>
      <c r="BJ120" s="79"/>
      <c r="BK120" s="79"/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</row>
    <row r="121" spans="1:80" s="10" customFormat="1" ht="14.25" customHeight="1">
      <c r="A121" s="81" t="s">
        <v>77</v>
      </c>
      <c r="B121" s="256" t="s">
        <v>355</v>
      </c>
      <c r="C121" s="201"/>
      <c r="D121" s="250"/>
      <c r="E121" s="251"/>
      <c r="F121" s="249"/>
      <c r="G121" s="250">
        <v>8</v>
      </c>
      <c r="H121" s="251"/>
      <c r="I121" s="200"/>
      <c r="J121" s="250"/>
      <c r="K121" s="199"/>
      <c r="L121" s="201"/>
      <c r="M121" s="201"/>
      <c r="N121" s="201"/>
      <c r="O121" s="177">
        <f t="shared" si="94"/>
        <v>71</v>
      </c>
      <c r="P121" s="177"/>
      <c r="Q121" s="177"/>
      <c r="R121" s="177"/>
      <c r="S121" s="177"/>
      <c r="T121" s="177"/>
      <c r="U121" s="177">
        <f t="shared" si="95"/>
        <v>71</v>
      </c>
      <c r="V121" s="297"/>
      <c r="W121" s="177">
        <f t="shared" si="96"/>
        <v>41</v>
      </c>
      <c r="X121" s="304"/>
      <c r="Y121" s="57">
        <v>30</v>
      </c>
      <c r="Z121" s="293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>
        <v>32</v>
      </c>
      <c r="AL121" s="57"/>
      <c r="AM121" s="57">
        <v>39</v>
      </c>
      <c r="AN121" s="57"/>
      <c r="AO121" s="110"/>
      <c r="AP121" s="111"/>
      <c r="AQ121" s="78"/>
      <c r="AR121" s="78"/>
      <c r="AS121" s="131">
        <f t="shared" si="86"/>
        <v>0</v>
      </c>
      <c r="AT121" s="131">
        <f t="shared" si="87"/>
        <v>0</v>
      </c>
      <c r="AU121" s="131">
        <f t="shared" si="88"/>
        <v>0</v>
      </c>
      <c r="AV121" s="131">
        <f t="shared" si="89"/>
        <v>0</v>
      </c>
      <c r="AW121" s="131">
        <f t="shared" si="90"/>
        <v>0</v>
      </c>
      <c r="AX121" s="131">
        <f t="shared" si="91"/>
        <v>0</v>
      </c>
      <c r="AY121" s="131">
        <f t="shared" si="92"/>
        <v>0</v>
      </c>
      <c r="AZ121" s="131">
        <f t="shared" si="93"/>
        <v>0</v>
      </c>
      <c r="BA121" s="78"/>
      <c r="BB121" s="78"/>
      <c r="BC121" s="78"/>
      <c r="BD121" s="78"/>
      <c r="BE121" s="78"/>
      <c r="BF121" s="78"/>
      <c r="BG121" s="78"/>
      <c r="BH121" s="78"/>
      <c r="BI121" s="79"/>
      <c r="BJ121" s="79"/>
      <c r="BK121" s="79"/>
      <c r="BL121" s="79"/>
      <c r="BM121" s="79"/>
      <c r="BN121" s="79"/>
      <c r="BO121" s="79"/>
      <c r="BP121" s="79"/>
      <c r="BQ121" s="79"/>
      <c r="BR121" s="79"/>
      <c r="BS121" s="79"/>
      <c r="BT121" s="79"/>
      <c r="BU121" s="79"/>
      <c r="BV121" s="79"/>
      <c r="BW121" s="79"/>
      <c r="BX121" s="79"/>
      <c r="BY121" s="79"/>
      <c r="BZ121" s="79"/>
      <c r="CA121" s="79"/>
      <c r="CB121" s="79"/>
    </row>
    <row r="122" spans="1:80" s="10" customFormat="1" ht="12.75" hidden="1" customHeight="1">
      <c r="A122" s="81" t="s">
        <v>78</v>
      </c>
      <c r="B122" s="256"/>
      <c r="C122" s="201"/>
      <c r="D122" s="250"/>
      <c r="E122" s="251"/>
      <c r="F122" s="249"/>
      <c r="G122" s="250"/>
      <c r="H122" s="251"/>
      <c r="I122" s="200"/>
      <c r="J122" s="250"/>
      <c r="K122" s="201"/>
      <c r="L122" s="201"/>
      <c r="M122" s="201"/>
      <c r="N122" s="201"/>
      <c r="O122" s="177"/>
      <c r="P122" s="177"/>
      <c r="Q122" s="177"/>
      <c r="R122" s="177"/>
      <c r="S122" s="177"/>
      <c r="T122" s="177"/>
      <c r="U122" s="177">
        <f t="shared" si="95"/>
        <v>0</v>
      </c>
      <c r="V122" s="297"/>
      <c r="W122" s="177">
        <f t="shared" si="96"/>
        <v>0</v>
      </c>
      <c r="X122" s="304"/>
      <c r="Y122" s="57"/>
      <c r="Z122" s="293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2"/>
      <c r="AQ122" s="78"/>
      <c r="AR122" s="78"/>
      <c r="AS122" s="131" t="e">
        <f t="shared" si="86"/>
        <v>#DIV/0!</v>
      </c>
      <c r="AT122" s="131" t="e">
        <f t="shared" si="87"/>
        <v>#DIV/0!</v>
      </c>
      <c r="AU122" s="131" t="e">
        <f t="shared" si="88"/>
        <v>#DIV/0!</v>
      </c>
      <c r="AV122" s="131" t="e">
        <f t="shared" si="89"/>
        <v>#DIV/0!</v>
      </c>
      <c r="AW122" s="131" t="e">
        <f t="shared" si="90"/>
        <v>#DIV/0!</v>
      </c>
      <c r="AX122" s="131" t="e">
        <f t="shared" si="91"/>
        <v>#DIV/0!</v>
      </c>
      <c r="AY122" s="131" t="e">
        <f t="shared" si="92"/>
        <v>#DIV/0!</v>
      </c>
      <c r="AZ122" s="131" t="e">
        <f t="shared" si="93"/>
        <v>#DIV/0!</v>
      </c>
      <c r="BA122" s="78"/>
      <c r="BB122" s="78"/>
      <c r="BC122" s="78"/>
      <c r="BD122" s="78"/>
      <c r="BE122" s="78"/>
      <c r="BF122" s="78"/>
      <c r="BG122" s="78"/>
      <c r="BH122" s="78"/>
      <c r="BI122" s="79"/>
      <c r="BJ122" s="79"/>
      <c r="BK122" s="79"/>
      <c r="BL122" s="79"/>
      <c r="BM122" s="79"/>
      <c r="BN122" s="79"/>
      <c r="BO122" s="79"/>
      <c r="BP122" s="79"/>
      <c r="BQ122" s="79"/>
      <c r="BR122" s="79"/>
      <c r="BS122" s="79"/>
      <c r="BT122" s="79"/>
      <c r="BU122" s="79"/>
      <c r="BV122" s="79"/>
      <c r="BW122" s="79"/>
      <c r="BX122" s="79"/>
      <c r="BY122" s="79"/>
      <c r="BZ122" s="79"/>
      <c r="CA122" s="79"/>
      <c r="CB122" s="79"/>
    </row>
    <row r="123" spans="1:80" s="10" customFormat="1" ht="22.5" hidden="1" customHeight="1">
      <c r="A123" s="81" t="s">
        <v>79</v>
      </c>
      <c r="B123" s="256"/>
      <c r="C123" s="201"/>
      <c r="D123" s="250"/>
      <c r="E123" s="251"/>
      <c r="F123" s="249"/>
      <c r="G123" s="250"/>
      <c r="H123" s="251"/>
      <c r="I123" s="200"/>
      <c r="J123" s="250"/>
      <c r="K123" s="201"/>
      <c r="L123" s="201"/>
      <c r="M123" s="201"/>
      <c r="N123" s="201"/>
      <c r="O123" s="177"/>
      <c r="P123" s="177"/>
      <c r="Q123" s="177"/>
      <c r="R123" s="177"/>
      <c r="S123" s="177"/>
      <c r="T123" s="177"/>
      <c r="U123" s="177">
        <f t="shared" si="95"/>
        <v>0</v>
      </c>
      <c r="V123" s="297"/>
      <c r="W123" s="177">
        <f t="shared" si="96"/>
        <v>0</v>
      </c>
      <c r="X123" s="304"/>
      <c r="Y123" s="57"/>
      <c r="Z123" s="293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2"/>
      <c r="AQ123" s="78"/>
      <c r="AR123" s="78"/>
      <c r="AS123" s="131" t="e">
        <f t="shared" si="86"/>
        <v>#DIV/0!</v>
      </c>
      <c r="AT123" s="131" t="e">
        <f t="shared" si="87"/>
        <v>#DIV/0!</v>
      </c>
      <c r="AU123" s="131" t="e">
        <f t="shared" si="88"/>
        <v>#DIV/0!</v>
      </c>
      <c r="AV123" s="131" t="e">
        <f t="shared" si="89"/>
        <v>#DIV/0!</v>
      </c>
      <c r="AW123" s="131" t="e">
        <f t="shared" si="90"/>
        <v>#DIV/0!</v>
      </c>
      <c r="AX123" s="131" t="e">
        <f t="shared" si="91"/>
        <v>#DIV/0!</v>
      </c>
      <c r="AY123" s="131" t="e">
        <f t="shared" si="92"/>
        <v>#DIV/0!</v>
      </c>
      <c r="AZ123" s="131" t="e">
        <f t="shared" si="93"/>
        <v>#DIV/0!</v>
      </c>
      <c r="BA123" s="78"/>
      <c r="BB123" s="78"/>
      <c r="BC123" s="78"/>
      <c r="BD123" s="78"/>
      <c r="BE123" s="78"/>
      <c r="BF123" s="78"/>
      <c r="BG123" s="78"/>
      <c r="BH123" s="78"/>
      <c r="BI123" s="79"/>
      <c r="BJ123" s="79"/>
      <c r="BK123" s="79"/>
      <c r="BL123" s="79"/>
      <c r="BM123" s="79"/>
      <c r="BN123" s="79"/>
      <c r="BO123" s="79"/>
      <c r="BP123" s="79"/>
      <c r="BQ123" s="79"/>
      <c r="BR123" s="79"/>
      <c r="BS123" s="79"/>
      <c r="BT123" s="79"/>
      <c r="BU123" s="79"/>
      <c r="BV123" s="79"/>
      <c r="BW123" s="79"/>
      <c r="BX123" s="79"/>
      <c r="BY123" s="79"/>
      <c r="BZ123" s="79"/>
      <c r="CA123" s="79"/>
      <c r="CB123" s="79"/>
    </row>
    <row r="124" spans="1:80" s="77" customFormat="1" ht="13.5" customHeight="1">
      <c r="A124" s="161" t="s">
        <v>25</v>
      </c>
      <c r="B124" s="83" t="s">
        <v>26</v>
      </c>
      <c r="C124" s="337">
        <f>COUNTIF(C125:E149,1)+COUNTIF(C125:E149,2)+COUNTIF(C125:E149,3)+COUNTIF(C125:E149,4)+COUNTIF(C125:E149,5)+COUNTIF(C125:E149,6)+COUNTIF(C125:E149,7)+COUNTIF(C125:E149,8)</f>
        <v>6</v>
      </c>
      <c r="D124" s="335"/>
      <c r="E124" s="336"/>
      <c r="F124" s="337">
        <f>COUNTIF(F125:H149,1)+COUNTIF(F125:H149,2)+COUNTIF(F125:H149,3)+COUNTIF(F125:H149,4)+COUNTIF(F125:H149,5)+COUNTIF(F125:H149,6)+COUNTIF(F125:H149,7)+COUNTIF(F125:H149,8)</f>
        <v>6</v>
      </c>
      <c r="G124" s="335"/>
      <c r="H124" s="336"/>
      <c r="I124" s="337">
        <f>COUNTIF(I125:K149,1)+COUNTIF(I125:K149,2)+COUNTIF(I125:K149,3)+COUNTIF(I125:K149,4)+COUNTIF(I125:K149,5)+COUNTIF(I125:K149,6)+COUNTIF(I125:K149,7)+COUNTIF(I125:K149,8)</f>
        <v>14</v>
      </c>
      <c r="J124" s="335"/>
      <c r="K124" s="336"/>
      <c r="L124" s="337">
        <f>COUNTIF(L125:N149,1)+COUNTIF(L125:N149,2)+COUNTIF(L125:N149,3)+COUNTIF(L125:N149,4)+COUNTIF(L125:N149,5)+COUNTIF(L125:N149,6)+COUNTIF(L125:N149,7)+COUNTIF(L125:N149,8)</f>
        <v>0</v>
      </c>
      <c r="M124" s="335"/>
      <c r="N124" s="336"/>
      <c r="O124" s="197">
        <f t="shared" ref="O124:AN124" si="97">O125+O132+O138</f>
        <v>2489</v>
      </c>
      <c r="P124" s="197">
        <f t="shared" si="97"/>
        <v>24</v>
      </c>
      <c r="Q124" s="197">
        <f t="shared" si="97"/>
        <v>9</v>
      </c>
      <c r="R124" s="197">
        <f t="shared" si="97"/>
        <v>0</v>
      </c>
      <c r="S124" s="197">
        <f t="shared" si="97"/>
        <v>183</v>
      </c>
      <c r="T124" s="197">
        <f t="shared" si="97"/>
        <v>68</v>
      </c>
      <c r="U124" s="197">
        <f t="shared" si="97"/>
        <v>2205</v>
      </c>
      <c r="V124" s="197">
        <f t="shared" si="97"/>
        <v>0</v>
      </c>
      <c r="W124" s="197">
        <f t="shared" si="97"/>
        <v>559</v>
      </c>
      <c r="X124" s="197"/>
      <c r="Y124" s="197">
        <f t="shared" si="97"/>
        <v>1586</v>
      </c>
      <c r="Z124" s="197">
        <f t="shared" si="97"/>
        <v>824</v>
      </c>
      <c r="AA124" s="197">
        <f t="shared" si="97"/>
        <v>60</v>
      </c>
      <c r="AB124" s="197">
        <f t="shared" si="97"/>
        <v>0</v>
      </c>
      <c r="AC124" s="197">
        <f t="shared" si="97"/>
        <v>0</v>
      </c>
      <c r="AD124" s="197">
        <f t="shared" si="97"/>
        <v>192</v>
      </c>
      <c r="AE124" s="197">
        <f t="shared" si="97"/>
        <v>336</v>
      </c>
      <c r="AF124" s="197">
        <f t="shared" si="97"/>
        <v>0</v>
      </c>
      <c r="AG124" s="197">
        <f t="shared" si="97"/>
        <v>180</v>
      </c>
      <c r="AH124" s="197">
        <f t="shared" si="97"/>
        <v>0</v>
      </c>
      <c r="AI124" s="197">
        <f t="shared" si="97"/>
        <v>337</v>
      </c>
      <c r="AJ124" s="197">
        <f t="shared" si="97"/>
        <v>0</v>
      </c>
      <c r="AK124" s="197">
        <f t="shared" si="97"/>
        <v>128</v>
      </c>
      <c r="AL124" s="197">
        <f t="shared" si="97"/>
        <v>0</v>
      </c>
      <c r="AM124" s="197">
        <f t="shared" si="97"/>
        <v>208</v>
      </c>
      <c r="AN124" s="197">
        <f t="shared" si="97"/>
        <v>144</v>
      </c>
      <c r="AO124" s="88">
        <v>1728</v>
      </c>
      <c r="AP124" s="75">
        <f>(U124-AO124)+SUM(AP125,AP132,AP138)</f>
        <v>2105</v>
      </c>
      <c r="AQ124" s="15"/>
      <c r="AR124" s="15"/>
      <c r="AS124" s="134" t="e">
        <f>AS125+AS132+AS138</f>
        <v>#DIV/0!</v>
      </c>
      <c r="AT124" s="134" t="e">
        <f t="shared" ref="AT124:AZ124" si="98">AT125+AT132+AT138</f>
        <v>#DIV/0!</v>
      </c>
      <c r="AU124" s="134" t="e">
        <f t="shared" si="98"/>
        <v>#DIV/0!</v>
      </c>
      <c r="AV124" s="134" t="e">
        <f t="shared" si="98"/>
        <v>#DIV/0!</v>
      </c>
      <c r="AW124" s="134" t="e">
        <f t="shared" si="98"/>
        <v>#DIV/0!</v>
      </c>
      <c r="AX124" s="134" t="e">
        <f t="shared" si="98"/>
        <v>#DIV/0!</v>
      </c>
      <c r="AY124" s="134" t="e">
        <f t="shared" si="98"/>
        <v>#DIV/0!</v>
      </c>
      <c r="AZ124" s="134" t="e">
        <f t="shared" si="98"/>
        <v>#DIV/0!</v>
      </c>
      <c r="BA124" s="138" t="e">
        <f>SUM(AS124:AZ124)</f>
        <v>#DIV/0!</v>
      </c>
      <c r="BB124" s="15"/>
      <c r="BC124" s="15"/>
      <c r="BD124" s="15"/>
      <c r="BE124" s="15"/>
      <c r="BF124" s="15"/>
      <c r="BG124" s="15"/>
      <c r="BH124" s="15"/>
      <c r="BI124" s="98"/>
      <c r="BJ124" s="98"/>
      <c r="BK124" s="98"/>
      <c r="BL124" s="98"/>
      <c r="BM124" s="98"/>
      <c r="BN124" s="98"/>
      <c r="BO124" s="98"/>
      <c r="BP124" s="98"/>
      <c r="BQ124" s="98"/>
      <c r="BR124" s="98"/>
      <c r="BS124" s="98"/>
      <c r="BT124" s="98"/>
      <c r="BU124" s="98"/>
      <c r="BV124" s="98"/>
      <c r="BW124" s="98"/>
      <c r="BX124" s="98"/>
      <c r="BY124" s="98"/>
      <c r="BZ124" s="98"/>
      <c r="CA124" s="98"/>
      <c r="CB124" s="98"/>
    </row>
    <row r="125" spans="1:80" s="11" customFormat="1" ht="24" customHeight="1">
      <c r="A125" s="121" t="s">
        <v>106</v>
      </c>
      <c r="B125" s="83" t="s">
        <v>318</v>
      </c>
      <c r="C125" s="347">
        <f>COUNTIF(C126:E130,1)+COUNTIF(C126:E130,2)+COUNTIF(C126:E130,3)+COUNTIF(C126:E130,4)+COUNTIF(C126:E130,5)+COUNTIF(C126:E130,6)+COUNTIF(C126:E130,7)+COUNTIF(C126:E130,8)</f>
        <v>1</v>
      </c>
      <c r="D125" s="347"/>
      <c r="E125" s="348"/>
      <c r="F125" s="346">
        <f>COUNTIF(F126:H130,1)+COUNTIF(F126:H130,2)+COUNTIF(F126:H130,3)+COUNTIF(F126:H130,4)+COUNTIF(F126:H130,5)+COUNTIF(F126:H130,6)+COUNTIF(F126:H130,7)+COUNTIF(F126:H130,8)</f>
        <v>1</v>
      </c>
      <c r="G125" s="347"/>
      <c r="H125" s="348"/>
      <c r="I125" s="346">
        <f>COUNTIF(I126:K130,1)+COUNTIF(I126:K130,2)+COUNTIF(I126:K130,3)+COUNTIF(I126:K130,4)+COUNTIF(I126:K130,5)+COUNTIF(I126:K130,6)+COUNTIF(I126:K130,7)+COUNTIF(I126:K130,8)</f>
        <v>2</v>
      </c>
      <c r="J125" s="347"/>
      <c r="K125" s="347"/>
      <c r="L125" s="346">
        <f>COUNTIF(L126:N130,1)+COUNTIF(L126:N130,2)+COUNTIF(L126:N130,3)+COUNTIF(L126:N130,4)+COUNTIF(L126:N130,5)+COUNTIF(L126:N130,6)+COUNTIF(L126:N130,7)+COUNTIF(L126:N130,8)</f>
        <v>0</v>
      </c>
      <c r="M125" s="347"/>
      <c r="N125" s="347"/>
      <c r="O125" s="197">
        <f t="shared" ref="O125:AA125" si="99">SUM(O126:O131)</f>
        <v>856</v>
      </c>
      <c r="P125" s="197">
        <f t="shared" si="99"/>
        <v>6</v>
      </c>
      <c r="Q125" s="197">
        <f t="shared" si="99"/>
        <v>3</v>
      </c>
      <c r="R125" s="197">
        <f t="shared" si="99"/>
        <v>0</v>
      </c>
      <c r="S125" s="197">
        <f t="shared" si="99"/>
        <v>45</v>
      </c>
      <c r="T125" s="197">
        <f t="shared" si="99"/>
        <v>39</v>
      </c>
      <c r="U125" s="197">
        <f t="shared" si="99"/>
        <v>763</v>
      </c>
      <c r="V125" s="197">
        <f t="shared" si="99"/>
        <v>0</v>
      </c>
      <c r="W125" s="197">
        <f t="shared" si="99"/>
        <v>229</v>
      </c>
      <c r="X125" s="197"/>
      <c r="Y125" s="197">
        <f t="shared" si="99"/>
        <v>504</v>
      </c>
      <c r="Z125" s="197">
        <f t="shared" si="99"/>
        <v>238</v>
      </c>
      <c r="AA125" s="197">
        <f t="shared" si="99"/>
        <v>30</v>
      </c>
      <c r="AB125" s="198">
        <f>SUM(AB126:AB130)</f>
        <v>0</v>
      </c>
      <c r="AC125" s="198">
        <f>SUM(AC126:AC130)</f>
        <v>0</v>
      </c>
      <c r="AD125" s="198">
        <f t="shared" ref="AD125:AN125" si="100">SUM(AD126:AD128)</f>
        <v>64</v>
      </c>
      <c r="AE125" s="198">
        <f t="shared" si="100"/>
        <v>192</v>
      </c>
      <c r="AF125" s="198">
        <f t="shared" si="100"/>
        <v>0</v>
      </c>
      <c r="AG125" s="198">
        <f t="shared" si="100"/>
        <v>116</v>
      </c>
      <c r="AH125" s="198">
        <f t="shared" si="100"/>
        <v>0</v>
      </c>
      <c r="AI125" s="198">
        <f t="shared" si="100"/>
        <v>153</v>
      </c>
      <c r="AJ125" s="198">
        <f t="shared" si="100"/>
        <v>0</v>
      </c>
      <c r="AK125" s="198">
        <f t="shared" si="100"/>
        <v>0</v>
      </c>
      <c r="AL125" s="198">
        <f t="shared" si="100"/>
        <v>0</v>
      </c>
      <c r="AM125" s="198">
        <f t="shared" si="100"/>
        <v>0</v>
      </c>
      <c r="AN125" s="198">
        <f t="shared" si="100"/>
        <v>0</v>
      </c>
      <c r="AO125" s="80"/>
      <c r="AP125" s="56">
        <f>SUM(AP126:AP130)</f>
        <v>600</v>
      </c>
      <c r="AQ125" s="99"/>
      <c r="AR125" s="99"/>
      <c r="AS125" s="137" t="e">
        <f>SUM(AS126:AS131)</f>
        <v>#DIV/0!</v>
      </c>
      <c r="AT125" s="137" t="e">
        <f t="shared" ref="AT125:AZ125" si="101">SUM(AT126:AT131)</f>
        <v>#DIV/0!</v>
      </c>
      <c r="AU125" s="137" t="e">
        <f t="shared" si="101"/>
        <v>#DIV/0!</v>
      </c>
      <c r="AV125" s="137" t="e">
        <f t="shared" si="101"/>
        <v>#DIV/0!</v>
      </c>
      <c r="AW125" s="137" t="e">
        <f t="shared" si="101"/>
        <v>#DIV/0!</v>
      </c>
      <c r="AX125" s="137" t="e">
        <f t="shared" si="101"/>
        <v>#DIV/0!</v>
      </c>
      <c r="AY125" s="137" t="e">
        <f t="shared" si="101"/>
        <v>#DIV/0!</v>
      </c>
      <c r="AZ125" s="137" t="e">
        <f t="shared" si="101"/>
        <v>#DIV/0!</v>
      </c>
      <c r="BA125" s="139" t="e">
        <f>SUM(AS125:AZ125)</f>
        <v>#DIV/0!</v>
      </c>
      <c r="BB125" s="99"/>
      <c r="BC125" s="99"/>
      <c r="BD125" s="99"/>
      <c r="BE125" s="99"/>
      <c r="BF125" s="99"/>
      <c r="BG125" s="99"/>
      <c r="BH125" s="99"/>
      <c r="BI125" s="100"/>
      <c r="BJ125" s="100"/>
      <c r="BK125" s="100"/>
      <c r="BL125" s="100"/>
      <c r="BM125" s="100"/>
      <c r="BN125" s="100"/>
      <c r="BO125" s="100"/>
      <c r="BP125" s="100"/>
      <c r="BQ125" s="100"/>
      <c r="BR125" s="100"/>
      <c r="BS125" s="100"/>
      <c r="BT125" s="100"/>
      <c r="BU125" s="100"/>
      <c r="BV125" s="100"/>
      <c r="BW125" s="100"/>
      <c r="BX125" s="100"/>
      <c r="BY125" s="100"/>
      <c r="BZ125" s="100"/>
      <c r="CA125" s="100"/>
      <c r="CB125" s="100"/>
    </row>
    <row r="126" spans="1:80" s="6" customFormat="1" ht="25.5" customHeight="1">
      <c r="A126" s="81" t="s">
        <v>324</v>
      </c>
      <c r="B126" s="58" t="s">
        <v>319</v>
      </c>
      <c r="C126" s="226"/>
      <c r="D126" s="118"/>
      <c r="E126" s="182"/>
      <c r="F126" s="183"/>
      <c r="G126" s="118"/>
      <c r="H126" s="182"/>
      <c r="I126" s="183">
        <v>3</v>
      </c>
      <c r="J126" s="118">
        <v>4</v>
      </c>
      <c r="K126" s="182"/>
      <c r="L126" s="183"/>
      <c r="M126" s="118"/>
      <c r="N126" s="182"/>
      <c r="O126" s="227">
        <f>SUM(P126:U126)</f>
        <v>148</v>
      </c>
      <c r="P126" s="177">
        <v>6</v>
      </c>
      <c r="Q126" s="177"/>
      <c r="R126" s="177"/>
      <c r="S126" s="177">
        <v>30</v>
      </c>
      <c r="T126" s="177"/>
      <c r="U126" s="177">
        <f>SUM(AB126:AM126)</f>
        <v>112</v>
      </c>
      <c r="V126" s="297"/>
      <c r="W126" s="177">
        <f>U126-Y126-AA126</f>
        <v>54</v>
      </c>
      <c r="X126" s="304"/>
      <c r="Y126" s="57">
        <v>58</v>
      </c>
      <c r="Z126" s="293"/>
      <c r="AA126" s="57"/>
      <c r="AB126" s="57"/>
      <c r="AC126" s="57"/>
      <c r="AD126" s="57">
        <v>64</v>
      </c>
      <c r="AE126" s="57">
        <v>48</v>
      </c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122">
        <v>110</v>
      </c>
      <c r="AQ126" s="78"/>
      <c r="AR126" s="78"/>
      <c r="AS126" s="131">
        <f t="shared" ref="AS126:AV131" si="102">$S126*(AB126*100/$U126)/100</f>
        <v>0</v>
      </c>
      <c r="AT126" s="131">
        <f t="shared" si="102"/>
        <v>0</v>
      </c>
      <c r="AU126" s="131">
        <f t="shared" si="102"/>
        <v>17.142857142857146</v>
      </c>
      <c r="AV126" s="131">
        <f t="shared" si="102"/>
        <v>12.857142857142856</v>
      </c>
      <c r="AW126" s="131">
        <f t="shared" ref="AW126:AW131" si="103">$S126*(AG126*100/$U126)/100</f>
        <v>0</v>
      </c>
      <c r="AX126" s="131">
        <f t="shared" ref="AX126:AX131" si="104">$S126*(AI126*100/$U126)/100</f>
        <v>0</v>
      </c>
      <c r="AY126" s="131">
        <f t="shared" ref="AY126:AY131" si="105">$S126*(AK126*100/$U126)/100</f>
        <v>0</v>
      </c>
      <c r="AZ126" s="131">
        <f t="shared" ref="AZ126:AZ131" si="106">$S126*(AM126*100/$U126)/100</f>
        <v>0</v>
      </c>
      <c r="BA126" s="78"/>
      <c r="BB126" s="78"/>
      <c r="BC126" s="78"/>
      <c r="BD126" s="78"/>
      <c r="BE126" s="78"/>
      <c r="BF126" s="78"/>
      <c r="BG126" s="78"/>
      <c r="BH126" s="78"/>
      <c r="BI126" s="79"/>
      <c r="BJ126" s="79"/>
      <c r="BK126" s="79"/>
      <c r="BL126" s="79"/>
      <c r="BM126" s="79"/>
      <c r="BN126" s="79"/>
      <c r="BO126" s="79"/>
      <c r="BP126" s="79"/>
      <c r="BQ126" s="79"/>
      <c r="BR126" s="79"/>
      <c r="BS126" s="79"/>
      <c r="BT126" s="79"/>
      <c r="BU126" s="79"/>
      <c r="BV126" s="79"/>
      <c r="BW126" s="79"/>
      <c r="BX126" s="79"/>
      <c r="BY126" s="79"/>
      <c r="BZ126" s="79"/>
      <c r="CA126" s="79"/>
      <c r="CB126" s="79"/>
    </row>
    <row r="127" spans="1:80" s="113" customFormat="1" ht="15" customHeight="1">
      <c r="A127" s="81" t="s">
        <v>325</v>
      </c>
      <c r="B127" s="257" t="s">
        <v>320</v>
      </c>
      <c r="C127" s="226"/>
      <c r="D127" s="118"/>
      <c r="E127" s="182"/>
      <c r="F127" s="183"/>
      <c r="G127" s="118">
        <v>6</v>
      </c>
      <c r="H127" s="182"/>
      <c r="I127" s="183"/>
      <c r="J127" s="118"/>
      <c r="K127" s="182"/>
      <c r="L127" s="183"/>
      <c r="M127" s="118"/>
      <c r="N127" s="182"/>
      <c r="O127" s="227">
        <f t="shared" ref="O127:O128" si="107">SUM(P127:U127)</f>
        <v>345</v>
      </c>
      <c r="P127" s="177"/>
      <c r="Q127" s="177"/>
      <c r="R127" s="177"/>
      <c r="S127" s="177"/>
      <c r="T127" s="304">
        <v>39</v>
      </c>
      <c r="U127" s="177">
        <f>SUM(AB127:AM127)</f>
        <v>306</v>
      </c>
      <c r="V127" s="297"/>
      <c r="W127" s="177">
        <f>U127-Y127-AA127</f>
        <v>116</v>
      </c>
      <c r="X127" s="304"/>
      <c r="Y127" s="57">
        <v>160</v>
      </c>
      <c r="Z127" s="293"/>
      <c r="AA127" s="57">
        <v>30</v>
      </c>
      <c r="AB127" s="57"/>
      <c r="AC127" s="57"/>
      <c r="AD127" s="57"/>
      <c r="AE127" s="57">
        <v>144</v>
      </c>
      <c r="AF127" s="57"/>
      <c r="AG127" s="57">
        <v>116</v>
      </c>
      <c r="AH127" s="57"/>
      <c r="AI127" s="57">
        <v>46</v>
      </c>
      <c r="AJ127" s="57"/>
      <c r="AK127" s="57"/>
      <c r="AL127" s="57"/>
      <c r="AM127" s="57"/>
      <c r="AN127" s="57"/>
      <c r="AO127" s="57"/>
      <c r="AP127" s="122">
        <v>140</v>
      </c>
      <c r="AQ127" s="112"/>
      <c r="AR127" s="112"/>
      <c r="AS127" s="131">
        <f t="shared" si="102"/>
        <v>0</v>
      </c>
      <c r="AT127" s="131">
        <f t="shared" si="102"/>
        <v>0</v>
      </c>
      <c r="AU127" s="131">
        <f t="shared" si="102"/>
        <v>0</v>
      </c>
      <c r="AV127" s="131">
        <f t="shared" si="102"/>
        <v>0</v>
      </c>
      <c r="AW127" s="131">
        <f t="shared" si="103"/>
        <v>0</v>
      </c>
      <c r="AX127" s="131">
        <f t="shared" si="104"/>
        <v>0</v>
      </c>
      <c r="AY127" s="131">
        <f t="shared" si="105"/>
        <v>0</v>
      </c>
      <c r="AZ127" s="131">
        <f t="shared" si="106"/>
        <v>0</v>
      </c>
      <c r="BA127" s="112"/>
      <c r="BB127" s="112"/>
      <c r="BC127" s="112"/>
      <c r="BD127" s="112"/>
      <c r="BE127" s="112"/>
      <c r="BF127" s="112"/>
      <c r="BG127" s="112"/>
      <c r="BH127" s="112"/>
    </row>
    <row r="128" spans="1:80" s="113" customFormat="1" ht="15" customHeight="1">
      <c r="A128" s="81" t="s">
        <v>326</v>
      </c>
      <c r="B128" s="257" t="s">
        <v>321</v>
      </c>
      <c r="C128" s="226"/>
      <c r="D128" s="118"/>
      <c r="E128" s="182"/>
      <c r="F128" s="183"/>
      <c r="G128" s="118" t="s">
        <v>359</v>
      </c>
      <c r="H128" s="182"/>
      <c r="I128" s="183"/>
      <c r="J128" s="118"/>
      <c r="K128" s="182"/>
      <c r="L128" s="183"/>
      <c r="M128" s="118"/>
      <c r="N128" s="182"/>
      <c r="O128" s="227">
        <f t="shared" si="107"/>
        <v>107</v>
      </c>
      <c r="P128" s="177"/>
      <c r="Q128" s="177"/>
      <c r="R128" s="177"/>
      <c r="S128" s="177"/>
      <c r="T128" s="177"/>
      <c r="U128" s="177">
        <f>SUM(AB128:AM128)</f>
        <v>107</v>
      </c>
      <c r="V128" s="297"/>
      <c r="W128" s="177">
        <f>U128-Y128-AA128</f>
        <v>59</v>
      </c>
      <c r="X128" s="304"/>
      <c r="Y128" s="57">
        <v>48</v>
      </c>
      <c r="Z128" s="293"/>
      <c r="AA128" s="57"/>
      <c r="AB128" s="57"/>
      <c r="AC128" s="57"/>
      <c r="AD128" s="57"/>
      <c r="AE128" s="57"/>
      <c r="AF128" s="57"/>
      <c r="AG128" s="57"/>
      <c r="AH128" s="57"/>
      <c r="AI128" s="57">
        <v>107</v>
      </c>
      <c r="AJ128" s="57"/>
      <c r="AK128" s="57"/>
      <c r="AL128" s="57"/>
      <c r="AM128" s="57"/>
      <c r="AN128" s="57"/>
      <c r="AO128" s="57"/>
      <c r="AP128" s="122">
        <v>125</v>
      </c>
      <c r="AQ128" s="112"/>
      <c r="AR128" s="112"/>
      <c r="AS128" s="131">
        <f t="shared" si="102"/>
        <v>0</v>
      </c>
      <c r="AT128" s="131">
        <f t="shared" si="102"/>
        <v>0</v>
      </c>
      <c r="AU128" s="131">
        <f t="shared" si="102"/>
        <v>0</v>
      </c>
      <c r="AV128" s="131">
        <f t="shared" si="102"/>
        <v>0</v>
      </c>
      <c r="AW128" s="131">
        <f t="shared" si="103"/>
        <v>0</v>
      </c>
      <c r="AX128" s="131">
        <f t="shared" si="104"/>
        <v>0</v>
      </c>
      <c r="AY128" s="131">
        <f t="shared" si="105"/>
        <v>0</v>
      </c>
      <c r="AZ128" s="131">
        <f t="shared" si="106"/>
        <v>0</v>
      </c>
      <c r="BA128" s="112"/>
      <c r="BB128" s="112"/>
      <c r="BC128" s="112"/>
      <c r="BD128" s="112"/>
      <c r="BE128" s="112"/>
      <c r="BF128" s="112"/>
      <c r="BG128" s="112"/>
      <c r="BH128" s="112"/>
    </row>
    <row r="129" spans="1:80" s="7" customFormat="1" ht="13.5" customHeight="1">
      <c r="A129" s="81" t="s">
        <v>132</v>
      </c>
      <c r="B129" s="81" t="s">
        <v>254</v>
      </c>
      <c r="C129" s="183"/>
      <c r="D129" s="118">
        <v>5</v>
      </c>
      <c r="E129" s="182"/>
      <c r="F129" s="249"/>
      <c r="G129" s="250"/>
      <c r="H129" s="251"/>
      <c r="I129" s="249"/>
      <c r="J129" s="250"/>
      <c r="K129" s="251"/>
      <c r="L129" s="183"/>
      <c r="M129" s="118"/>
      <c r="N129" s="182"/>
      <c r="O129" s="177">
        <f>S129+U129</f>
        <v>92</v>
      </c>
      <c r="P129" s="177"/>
      <c r="Q129" s="177"/>
      <c r="R129" s="177"/>
      <c r="S129" s="177"/>
      <c r="T129" s="177"/>
      <c r="U129" s="177">
        <f>SUM(AB129:AM129)</f>
        <v>92</v>
      </c>
      <c r="V129" s="297"/>
      <c r="W129" s="177"/>
      <c r="X129" s="304"/>
      <c r="Y129" s="177">
        <f>U129</f>
        <v>92</v>
      </c>
      <c r="Z129" s="297">
        <f>Y129</f>
        <v>92</v>
      </c>
      <c r="AA129" s="57"/>
      <c r="AB129" s="57"/>
      <c r="AC129" s="57"/>
      <c r="AD129" s="57"/>
      <c r="AE129" s="57"/>
      <c r="AF129" s="57"/>
      <c r="AG129" s="57">
        <v>92</v>
      </c>
      <c r="AH129" s="57"/>
      <c r="AI129" s="57"/>
      <c r="AJ129" s="57"/>
      <c r="AK129" s="57"/>
      <c r="AL129" s="57"/>
      <c r="AM129" s="57"/>
      <c r="AN129" s="57"/>
      <c r="AO129" s="61"/>
      <c r="AP129" s="122">
        <v>100</v>
      </c>
      <c r="AQ129" s="78"/>
      <c r="AR129" s="78"/>
      <c r="AS129" s="131">
        <f t="shared" si="102"/>
        <v>0</v>
      </c>
      <c r="AT129" s="131">
        <f t="shared" si="102"/>
        <v>0</v>
      </c>
      <c r="AU129" s="131">
        <f t="shared" si="102"/>
        <v>0</v>
      </c>
      <c r="AV129" s="131">
        <f t="shared" si="102"/>
        <v>0</v>
      </c>
      <c r="AW129" s="131">
        <f t="shared" si="103"/>
        <v>0</v>
      </c>
      <c r="AX129" s="131">
        <f t="shared" si="104"/>
        <v>0</v>
      </c>
      <c r="AY129" s="131">
        <f t="shared" si="105"/>
        <v>0</v>
      </c>
      <c r="AZ129" s="131">
        <f t="shared" si="106"/>
        <v>0</v>
      </c>
      <c r="BA129" s="78"/>
      <c r="BB129" s="78"/>
      <c r="BC129" s="78"/>
      <c r="BD129" s="78"/>
      <c r="BE129" s="78"/>
      <c r="BF129" s="78"/>
      <c r="BG129" s="78"/>
      <c r="BH129" s="78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79"/>
      <c r="BT129" s="79"/>
      <c r="BU129" s="79"/>
      <c r="BV129" s="79"/>
      <c r="BW129" s="79"/>
      <c r="BX129" s="79"/>
      <c r="BY129" s="79"/>
      <c r="BZ129" s="79"/>
      <c r="CA129" s="79"/>
      <c r="CB129" s="79"/>
    </row>
    <row r="130" spans="1:80" s="8" customFormat="1" ht="15.75" customHeight="1">
      <c r="A130" s="81" t="s">
        <v>133</v>
      </c>
      <c r="B130" s="81" t="s">
        <v>253</v>
      </c>
      <c r="C130" s="183"/>
      <c r="D130" s="118"/>
      <c r="E130" s="182"/>
      <c r="F130" s="183"/>
      <c r="G130" s="118" t="s">
        <v>359</v>
      </c>
      <c r="H130" s="182"/>
      <c r="I130" s="183"/>
      <c r="J130" s="118"/>
      <c r="K130" s="182"/>
      <c r="L130" s="118"/>
      <c r="M130" s="118"/>
      <c r="N130" s="118"/>
      <c r="O130" s="177">
        <f>S130+U130</f>
        <v>146</v>
      </c>
      <c r="P130" s="177"/>
      <c r="Q130" s="177"/>
      <c r="R130" s="177"/>
      <c r="S130" s="177"/>
      <c r="T130" s="177"/>
      <c r="U130" s="177">
        <f>SUM(AB130:AM130)</f>
        <v>146</v>
      </c>
      <c r="V130" s="297"/>
      <c r="W130" s="177"/>
      <c r="X130" s="304"/>
      <c r="Y130" s="177">
        <f>U130</f>
        <v>146</v>
      </c>
      <c r="Z130" s="297">
        <f>Y130</f>
        <v>146</v>
      </c>
      <c r="AA130" s="57"/>
      <c r="AB130" s="57"/>
      <c r="AC130" s="57"/>
      <c r="AD130" s="57"/>
      <c r="AE130" s="57"/>
      <c r="AF130" s="57"/>
      <c r="AG130" s="57"/>
      <c r="AH130" s="57"/>
      <c r="AI130" s="57">
        <v>146</v>
      </c>
      <c r="AJ130" s="57"/>
      <c r="AK130" s="57"/>
      <c r="AL130" s="57"/>
      <c r="AM130" s="57"/>
      <c r="AN130" s="57"/>
      <c r="AO130" s="61"/>
      <c r="AP130" s="122">
        <v>125</v>
      </c>
      <c r="AQ130" s="78"/>
      <c r="AR130" s="78"/>
      <c r="AS130" s="131">
        <f t="shared" si="102"/>
        <v>0</v>
      </c>
      <c r="AT130" s="131">
        <f t="shared" si="102"/>
        <v>0</v>
      </c>
      <c r="AU130" s="131">
        <f t="shared" si="102"/>
        <v>0</v>
      </c>
      <c r="AV130" s="131">
        <f t="shared" si="102"/>
        <v>0</v>
      </c>
      <c r="AW130" s="131">
        <f t="shared" si="103"/>
        <v>0</v>
      </c>
      <c r="AX130" s="131">
        <f t="shared" si="104"/>
        <v>0</v>
      </c>
      <c r="AY130" s="131">
        <f t="shared" si="105"/>
        <v>0</v>
      </c>
      <c r="AZ130" s="131">
        <f t="shared" si="106"/>
        <v>0</v>
      </c>
      <c r="BA130" s="78"/>
      <c r="BB130" s="78"/>
      <c r="BC130" s="78"/>
      <c r="BD130" s="78"/>
      <c r="BE130" s="78"/>
      <c r="BF130" s="78"/>
      <c r="BG130" s="78"/>
      <c r="BH130" s="78"/>
      <c r="BI130" s="79"/>
      <c r="BJ130" s="79"/>
      <c r="BK130" s="79"/>
      <c r="BL130" s="79"/>
      <c r="BM130" s="79"/>
      <c r="BN130" s="79"/>
      <c r="BO130" s="79"/>
      <c r="BP130" s="79"/>
      <c r="BQ130" s="79"/>
      <c r="BR130" s="79"/>
      <c r="BS130" s="79"/>
      <c r="BT130" s="79"/>
      <c r="BU130" s="79"/>
      <c r="BV130" s="79"/>
      <c r="BW130" s="79"/>
      <c r="BX130" s="79"/>
      <c r="BY130" s="79"/>
      <c r="BZ130" s="79"/>
      <c r="CA130" s="79"/>
      <c r="CB130" s="79"/>
    </row>
    <row r="131" spans="1:80" s="8" customFormat="1" ht="11.25" customHeight="1">
      <c r="A131" s="81"/>
      <c r="B131" s="81" t="s">
        <v>292</v>
      </c>
      <c r="C131" s="250"/>
      <c r="D131" s="250"/>
      <c r="E131" s="251"/>
      <c r="F131" s="249"/>
      <c r="G131" s="250"/>
      <c r="H131" s="251"/>
      <c r="I131" s="249"/>
      <c r="J131" s="258">
        <v>6</v>
      </c>
      <c r="K131" s="182"/>
      <c r="L131" s="250"/>
      <c r="M131" s="250"/>
      <c r="N131" s="250"/>
      <c r="O131" s="177">
        <f>SUM(Q131:T131)</f>
        <v>18</v>
      </c>
      <c r="P131" s="177"/>
      <c r="Q131" s="177">
        <v>3</v>
      </c>
      <c r="R131" s="177"/>
      <c r="S131" s="177">
        <v>15</v>
      </c>
      <c r="T131" s="177"/>
      <c r="U131" s="177"/>
      <c r="V131" s="297"/>
      <c r="W131" s="177"/>
      <c r="X131" s="304"/>
      <c r="Y131" s="57"/>
      <c r="Z131" s="293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61"/>
      <c r="AP131" s="52"/>
      <c r="AQ131" s="78"/>
      <c r="AR131" s="78"/>
      <c r="AS131" s="131" t="e">
        <f t="shared" si="102"/>
        <v>#DIV/0!</v>
      </c>
      <c r="AT131" s="131" t="e">
        <f t="shared" si="102"/>
        <v>#DIV/0!</v>
      </c>
      <c r="AU131" s="131" t="e">
        <f t="shared" si="102"/>
        <v>#DIV/0!</v>
      </c>
      <c r="AV131" s="131" t="e">
        <f t="shared" si="102"/>
        <v>#DIV/0!</v>
      </c>
      <c r="AW131" s="131" t="e">
        <f t="shared" si="103"/>
        <v>#DIV/0!</v>
      </c>
      <c r="AX131" s="131" t="e">
        <f t="shared" si="104"/>
        <v>#DIV/0!</v>
      </c>
      <c r="AY131" s="131" t="e">
        <f t="shared" si="105"/>
        <v>#DIV/0!</v>
      </c>
      <c r="AZ131" s="131" t="e">
        <f t="shared" si="106"/>
        <v>#DIV/0!</v>
      </c>
      <c r="BA131" s="78"/>
      <c r="BB131" s="78"/>
      <c r="BC131" s="78"/>
      <c r="BD131" s="78"/>
      <c r="BE131" s="78"/>
      <c r="BF131" s="78"/>
      <c r="BG131" s="78"/>
      <c r="BH131" s="78"/>
      <c r="BI131" s="79"/>
      <c r="BJ131" s="79"/>
      <c r="BK131" s="79"/>
      <c r="BL131" s="79"/>
      <c r="BM131" s="79"/>
      <c r="BN131" s="79"/>
      <c r="BO131" s="79"/>
      <c r="BP131" s="79"/>
      <c r="BQ131" s="79"/>
      <c r="BR131" s="79"/>
      <c r="BS131" s="79"/>
      <c r="BT131" s="79"/>
      <c r="BU131" s="79"/>
      <c r="BV131" s="79"/>
      <c r="BW131" s="79"/>
      <c r="BX131" s="79"/>
      <c r="BY131" s="79"/>
      <c r="BZ131" s="79"/>
      <c r="CA131" s="79"/>
      <c r="CB131" s="79"/>
    </row>
    <row r="132" spans="1:80" s="8" customFormat="1" ht="12.75" customHeight="1">
      <c r="A132" s="121" t="s">
        <v>322</v>
      </c>
      <c r="B132" s="83" t="s">
        <v>323</v>
      </c>
      <c r="C132" s="347">
        <f>COUNTIF(C133:E136,1)+COUNTIF(C133:E136,2)+COUNTIF(C133:E136,3)+COUNTIF(C133:E136,4)+COUNTIF(C133:E136,5)+COUNTIF(C133:E136,6)+COUNTIF(C133:E136,7)+COUNTIF(C133:E136,8)</f>
        <v>1</v>
      </c>
      <c r="D132" s="347"/>
      <c r="E132" s="348"/>
      <c r="F132" s="346">
        <f>COUNTIF(F133:H136,1)+COUNTIF(F133:H136,2)+COUNTIF(F133:H136,3)+COUNTIF(F133:H136,4)+COUNTIF(F133:H136,5)+COUNTIF(F133:H136,6)+COUNTIF(F133:H136,7)+COUNTIF(F133:H136,8)</f>
        <v>1</v>
      </c>
      <c r="G132" s="347"/>
      <c r="H132" s="348"/>
      <c r="I132" s="346">
        <f>COUNTIF(I133:K136,1)+COUNTIF(I133:K136,2)+COUNTIF(I133:K136,3)+COUNTIF(I133:K136,4)+COUNTIF(I133:K136,5)+COUNTIF(I133:K136,6)+COUNTIF(I133:K136,7)+COUNTIF(I133:K136,8)</f>
        <v>3</v>
      </c>
      <c r="J132" s="347"/>
      <c r="K132" s="347"/>
      <c r="L132" s="346">
        <f>COUNTIF(L133:N136,1)+COUNTIF(L133:N136,2)+COUNTIF(L133:N136,3)+COUNTIF(L133:N136,4)+COUNTIF(L133:N136,5)+COUNTIF(L133:N136,6)+COUNTIF(L133:N136,7)+COUNTIF(L133:N136,8)</f>
        <v>0</v>
      </c>
      <c r="M132" s="347"/>
      <c r="N132" s="347"/>
      <c r="O132" s="197">
        <f t="shared" ref="O132:AA132" si="108">SUM(O133:O137)</f>
        <v>616</v>
      </c>
      <c r="P132" s="197">
        <f t="shared" si="108"/>
        <v>9</v>
      </c>
      <c r="Q132" s="197">
        <f t="shared" si="108"/>
        <v>3</v>
      </c>
      <c r="R132" s="197">
        <f t="shared" si="108"/>
        <v>0</v>
      </c>
      <c r="S132" s="197">
        <f t="shared" si="108"/>
        <v>60</v>
      </c>
      <c r="T132" s="197">
        <f t="shared" si="108"/>
        <v>0</v>
      </c>
      <c r="U132" s="197">
        <f t="shared" si="108"/>
        <v>544</v>
      </c>
      <c r="V132" s="197">
        <f t="shared" si="108"/>
        <v>0</v>
      </c>
      <c r="W132" s="197">
        <f t="shared" si="108"/>
        <v>128</v>
      </c>
      <c r="X132" s="197"/>
      <c r="Y132" s="197">
        <f t="shared" si="108"/>
        <v>416</v>
      </c>
      <c r="Z132" s="197">
        <f t="shared" si="108"/>
        <v>208</v>
      </c>
      <c r="AA132" s="197">
        <f t="shared" si="108"/>
        <v>0</v>
      </c>
      <c r="AB132" s="198">
        <f t="shared" ref="AB132:AN132" si="109">SUM(AB133:AB134)</f>
        <v>0</v>
      </c>
      <c r="AC132" s="198">
        <f t="shared" si="109"/>
        <v>0</v>
      </c>
      <c r="AD132" s="198">
        <f t="shared" si="109"/>
        <v>128</v>
      </c>
      <c r="AE132" s="198">
        <f t="shared" si="109"/>
        <v>144</v>
      </c>
      <c r="AF132" s="198">
        <f t="shared" si="109"/>
        <v>0</v>
      </c>
      <c r="AG132" s="198">
        <f t="shared" si="109"/>
        <v>64</v>
      </c>
      <c r="AH132" s="198">
        <f t="shared" si="109"/>
        <v>0</v>
      </c>
      <c r="AI132" s="198">
        <f t="shared" si="109"/>
        <v>0</v>
      </c>
      <c r="AJ132" s="198">
        <f t="shared" si="109"/>
        <v>0</v>
      </c>
      <c r="AK132" s="198">
        <f t="shared" si="109"/>
        <v>0</v>
      </c>
      <c r="AL132" s="198">
        <f t="shared" si="109"/>
        <v>0</v>
      </c>
      <c r="AM132" s="198">
        <f t="shared" si="109"/>
        <v>0</v>
      </c>
      <c r="AN132" s="198">
        <f t="shared" si="109"/>
        <v>0</v>
      </c>
      <c r="AO132" s="80">
        <v>475</v>
      </c>
      <c r="AP132" s="56">
        <f>SUM(AP133:AP136)</f>
        <v>475</v>
      </c>
      <c r="AQ132" s="78"/>
      <c r="AR132" s="78"/>
      <c r="AS132" s="137" t="e">
        <f>SUM(AS133:AS137)</f>
        <v>#DIV/0!</v>
      </c>
      <c r="AT132" s="137" t="e">
        <f t="shared" ref="AT132:AZ132" si="110">SUM(AT133:AT137)</f>
        <v>#DIV/0!</v>
      </c>
      <c r="AU132" s="137" t="e">
        <f t="shared" si="110"/>
        <v>#DIV/0!</v>
      </c>
      <c r="AV132" s="137" t="e">
        <f t="shared" si="110"/>
        <v>#DIV/0!</v>
      </c>
      <c r="AW132" s="137" t="e">
        <f t="shared" si="110"/>
        <v>#DIV/0!</v>
      </c>
      <c r="AX132" s="137" t="e">
        <f t="shared" si="110"/>
        <v>#DIV/0!</v>
      </c>
      <c r="AY132" s="137" t="e">
        <f t="shared" si="110"/>
        <v>#DIV/0!</v>
      </c>
      <c r="AZ132" s="137" t="e">
        <f t="shared" si="110"/>
        <v>#DIV/0!</v>
      </c>
      <c r="BA132" s="132" t="e">
        <f>SUM(AS132:AZ132)</f>
        <v>#DIV/0!</v>
      </c>
      <c r="BB132" s="78"/>
      <c r="BC132" s="78"/>
      <c r="BD132" s="78"/>
      <c r="BE132" s="78"/>
      <c r="BF132" s="78"/>
      <c r="BG132" s="78"/>
      <c r="BH132" s="78"/>
      <c r="BI132" s="79"/>
      <c r="BJ132" s="79"/>
      <c r="BK132" s="79"/>
      <c r="BL132" s="79"/>
      <c r="BM132" s="79"/>
      <c r="BN132" s="79"/>
      <c r="BO132" s="79"/>
      <c r="BP132" s="79"/>
      <c r="BQ132" s="79"/>
      <c r="BR132" s="79"/>
      <c r="BS132" s="79"/>
      <c r="BT132" s="79"/>
      <c r="BU132" s="79"/>
      <c r="BV132" s="79"/>
      <c r="BW132" s="79"/>
      <c r="BX132" s="79"/>
      <c r="BY132" s="79"/>
      <c r="BZ132" s="79"/>
      <c r="CA132" s="79"/>
      <c r="CB132" s="79"/>
    </row>
    <row r="133" spans="1:80" s="8" customFormat="1" ht="24.75" customHeight="1">
      <c r="A133" s="81" t="s">
        <v>329</v>
      </c>
      <c r="B133" s="82" t="s">
        <v>327</v>
      </c>
      <c r="C133" s="225"/>
      <c r="D133" s="118"/>
      <c r="E133" s="182"/>
      <c r="F133" s="183"/>
      <c r="G133" s="118"/>
      <c r="H133" s="182"/>
      <c r="I133" s="183">
        <v>3</v>
      </c>
      <c r="J133" s="118">
        <v>5</v>
      </c>
      <c r="K133" s="199"/>
      <c r="L133" s="225"/>
      <c r="M133" s="226"/>
      <c r="N133" s="199"/>
      <c r="O133" s="227">
        <f>SUM(P133:U133)</f>
        <v>212</v>
      </c>
      <c r="P133" s="177">
        <v>6</v>
      </c>
      <c r="Q133" s="177"/>
      <c r="R133" s="177"/>
      <c r="S133" s="177">
        <v>30</v>
      </c>
      <c r="T133" s="177"/>
      <c r="U133" s="177">
        <f>SUM(AB133:AM133)</f>
        <v>176</v>
      </c>
      <c r="V133" s="297"/>
      <c r="W133" s="177">
        <f>U133-Y133-AA133</f>
        <v>84</v>
      </c>
      <c r="X133" s="304"/>
      <c r="Y133" s="57">
        <v>92</v>
      </c>
      <c r="Z133" s="293"/>
      <c r="AA133" s="57"/>
      <c r="AB133" s="57"/>
      <c r="AC133" s="57"/>
      <c r="AD133" s="57">
        <v>64</v>
      </c>
      <c r="AE133" s="57">
        <v>48</v>
      </c>
      <c r="AF133" s="57"/>
      <c r="AG133" s="57">
        <v>64</v>
      </c>
      <c r="AH133" s="57"/>
      <c r="AI133" s="57"/>
      <c r="AJ133" s="57"/>
      <c r="AK133" s="57"/>
      <c r="AL133" s="57"/>
      <c r="AM133" s="57"/>
      <c r="AN133" s="57"/>
      <c r="AO133" s="61"/>
      <c r="AP133" s="109">
        <v>110</v>
      </c>
      <c r="AQ133" s="78"/>
      <c r="AR133" s="78"/>
      <c r="AS133" s="131">
        <f t="shared" ref="AS133:AV137" si="111">$S133*(AB133*100/$U133)/100</f>
        <v>0</v>
      </c>
      <c r="AT133" s="131">
        <f t="shared" si="111"/>
        <v>0</v>
      </c>
      <c r="AU133" s="131">
        <f t="shared" si="111"/>
        <v>10.90909090909091</v>
      </c>
      <c r="AV133" s="131">
        <f t="shared" si="111"/>
        <v>8.1818181818181817</v>
      </c>
      <c r="AW133" s="131">
        <f>$S133*(AG133*100/$U133)/100</f>
        <v>10.90909090909091</v>
      </c>
      <c r="AX133" s="131">
        <f>$S133*(AI133*100/$U133)/100</f>
        <v>0</v>
      </c>
      <c r="AY133" s="131">
        <f>$S133*(AK133*100/$U133)/100</f>
        <v>0</v>
      </c>
      <c r="AZ133" s="131">
        <f>$S133*(AM133*100/$U133)/100</f>
        <v>0</v>
      </c>
      <c r="BA133" s="78"/>
      <c r="BB133" s="78"/>
      <c r="BC133" s="78"/>
      <c r="BD133" s="78"/>
      <c r="BE133" s="78"/>
      <c r="BF133" s="78"/>
      <c r="BG133" s="78"/>
      <c r="BH133" s="78"/>
      <c r="BI133" s="79"/>
      <c r="BJ133" s="79"/>
      <c r="BK133" s="79"/>
      <c r="BL133" s="79"/>
      <c r="BM133" s="79"/>
      <c r="BN133" s="79"/>
      <c r="BO133" s="79"/>
      <c r="BP133" s="79"/>
      <c r="BQ133" s="79"/>
      <c r="BR133" s="79"/>
      <c r="BS133" s="79"/>
      <c r="BT133" s="79"/>
      <c r="BU133" s="79"/>
      <c r="BV133" s="79"/>
      <c r="BW133" s="79"/>
      <c r="BX133" s="79"/>
      <c r="BY133" s="79"/>
      <c r="BZ133" s="79"/>
      <c r="CA133" s="79"/>
      <c r="CB133" s="79"/>
    </row>
    <row r="134" spans="1:80" s="113" customFormat="1" ht="14.25" customHeight="1">
      <c r="A134" s="81" t="s">
        <v>330</v>
      </c>
      <c r="B134" s="82" t="s">
        <v>328</v>
      </c>
      <c r="C134" s="252"/>
      <c r="D134" s="244"/>
      <c r="E134" s="253"/>
      <c r="F134" s="254"/>
      <c r="G134" s="244"/>
      <c r="H134" s="253"/>
      <c r="I134" s="255"/>
      <c r="J134" s="244">
        <v>4</v>
      </c>
      <c r="K134" s="202"/>
      <c r="L134" s="252"/>
      <c r="M134" s="252"/>
      <c r="N134" s="252"/>
      <c r="O134" s="177">
        <f>SUM(P134:U134)</f>
        <v>178</v>
      </c>
      <c r="P134" s="177">
        <v>3</v>
      </c>
      <c r="Q134" s="177"/>
      <c r="R134" s="177"/>
      <c r="S134" s="177">
        <v>15</v>
      </c>
      <c r="T134" s="177"/>
      <c r="U134" s="177">
        <f>SUM(AB134:AM134)</f>
        <v>160</v>
      </c>
      <c r="V134" s="297"/>
      <c r="W134" s="177">
        <f>U134-Y134-AA134</f>
        <v>44</v>
      </c>
      <c r="X134" s="304"/>
      <c r="Y134" s="57">
        <v>116</v>
      </c>
      <c r="Z134" s="293"/>
      <c r="AA134" s="57"/>
      <c r="AB134" s="57"/>
      <c r="AC134" s="57"/>
      <c r="AD134" s="57">
        <v>64</v>
      </c>
      <c r="AE134" s="57">
        <v>96</v>
      </c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109">
        <v>140</v>
      </c>
      <c r="AQ134" s="112"/>
      <c r="AR134" s="112"/>
      <c r="AS134" s="131">
        <f t="shared" si="111"/>
        <v>0</v>
      </c>
      <c r="AT134" s="131">
        <f t="shared" si="111"/>
        <v>0</v>
      </c>
      <c r="AU134" s="131">
        <f t="shared" si="111"/>
        <v>6</v>
      </c>
      <c r="AV134" s="131">
        <f t="shared" si="111"/>
        <v>9</v>
      </c>
      <c r="AW134" s="131">
        <f>$S134*(AG134*100/$U134)/100</f>
        <v>0</v>
      </c>
      <c r="AX134" s="131">
        <f>$S134*(AI134*100/$U134)/100</f>
        <v>0</v>
      </c>
      <c r="AY134" s="131">
        <f>$S134*(AK134*100/$U134)/100</f>
        <v>0</v>
      </c>
      <c r="AZ134" s="131">
        <f>$S134*(AM134*100/$U134)/100</f>
        <v>0</v>
      </c>
      <c r="BA134" s="112"/>
      <c r="BB134" s="78"/>
      <c r="BC134" s="78"/>
      <c r="BD134" s="78"/>
      <c r="BE134" s="78"/>
      <c r="BF134" s="78"/>
      <c r="BG134" s="78"/>
      <c r="BH134" s="78"/>
      <c r="BI134" s="79"/>
      <c r="BJ134" s="79"/>
      <c r="BK134" s="79"/>
      <c r="BL134" s="79"/>
      <c r="BM134" s="79"/>
      <c r="BN134" s="79"/>
      <c r="BO134" s="79"/>
    </row>
    <row r="135" spans="1:80" s="8" customFormat="1" ht="12.75" customHeight="1">
      <c r="A135" s="81" t="s">
        <v>331</v>
      </c>
      <c r="B135" s="81" t="s">
        <v>254</v>
      </c>
      <c r="C135" s="183"/>
      <c r="D135" s="118">
        <v>3</v>
      </c>
      <c r="E135" s="182"/>
      <c r="F135" s="249"/>
      <c r="G135" s="250"/>
      <c r="H135" s="251"/>
      <c r="I135" s="249"/>
      <c r="J135" s="250"/>
      <c r="K135" s="251"/>
      <c r="L135" s="250"/>
      <c r="M135" s="250"/>
      <c r="N135" s="250"/>
      <c r="O135" s="177">
        <f>S135+U135</f>
        <v>64</v>
      </c>
      <c r="P135" s="177"/>
      <c r="Q135" s="177"/>
      <c r="R135" s="177"/>
      <c r="S135" s="177"/>
      <c r="T135" s="177"/>
      <c r="U135" s="177">
        <f>SUM(AB135:AM135)</f>
        <v>64</v>
      </c>
      <c r="V135" s="297"/>
      <c r="W135" s="177"/>
      <c r="X135" s="304"/>
      <c r="Y135" s="177">
        <f>U135</f>
        <v>64</v>
      </c>
      <c r="Z135" s="297">
        <f>Y135</f>
        <v>64</v>
      </c>
      <c r="AA135" s="57"/>
      <c r="AB135" s="57"/>
      <c r="AC135" s="57"/>
      <c r="AD135" s="57">
        <v>64</v>
      </c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61"/>
      <c r="AP135" s="109">
        <v>100</v>
      </c>
      <c r="AQ135" s="78"/>
      <c r="AR135" s="78"/>
      <c r="AS135" s="131">
        <f t="shared" si="111"/>
        <v>0</v>
      </c>
      <c r="AT135" s="131">
        <f t="shared" si="111"/>
        <v>0</v>
      </c>
      <c r="AU135" s="131">
        <f t="shared" si="111"/>
        <v>0</v>
      </c>
      <c r="AV135" s="131">
        <f t="shared" si="111"/>
        <v>0</v>
      </c>
      <c r="AW135" s="131">
        <f>$S135*(AG135*100/$U135)/100</f>
        <v>0</v>
      </c>
      <c r="AX135" s="131">
        <f>$S135*(AI135*100/$U135)/100</f>
        <v>0</v>
      </c>
      <c r="AY135" s="131">
        <f>$S135*(AK135*100/$U135)/100</f>
        <v>0</v>
      </c>
      <c r="AZ135" s="131">
        <f>$S135*(AM135*100/$U135)/100</f>
        <v>0</v>
      </c>
      <c r="BA135" s="78"/>
      <c r="BB135" s="78"/>
      <c r="BC135" s="78"/>
      <c r="BD135" s="78"/>
      <c r="BE135" s="78"/>
      <c r="BF135" s="78"/>
      <c r="BG135" s="78"/>
      <c r="BH135" s="78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  <c r="BW135" s="79"/>
      <c r="BX135" s="79"/>
      <c r="BY135" s="79"/>
      <c r="BZ135" s="79"/>
      <c r="CA135" s="79"/>
      <c r="CB135" s="79"/>
    </row>
    <row r="136" spans="1:80" s="8" customFormat="1" ht="15.75" customHeight="1">
      <c r="A136" s="81" t="s">
        <v>332</v>
      </c>
      <c r="B136" s="81" t="s">
        <v>253</v>
      </c>
      <c r="C136" s="183"/>
      <c r="D136" s="118"/>
      <c r="E136" s="182"/>
      <c r="F136" s="118"/>
      <c r="G136" s="118">
        <v>5</v>
      </c>
      <c r="H136" s="182"/>
      <c r="I136" s="183"/>
      <c r="J136" s="118"/>
      <c r="K136" s="182"/>
      <c r="L136" s="118"/>
      <c r="M136" s="118"/>
      <c r="N136" s="118"/>
      <c r="O136" s="177">
        <f>S136+U136</f>
        <v>144</v>
      </c>
      <c r="P136" s="177"/>
      <c r="Q136" s="177"/>
      <c r="R136" s="177"/>
      <c r="S136" s="177"/>
      <c r="T136" s="177"/>
      <c r="U136" s="177">
        <f>SUM(AB136:AM136)</f>
        <v>144</v>
      </c>
      <c r="V136" s="297"/>
      <c r="W136" s="177"/>
      <c r="X136" s="304"/>
      <c r="Y136" s="177">
        <f>U136</f>
        <v>144</v>
      </c>
      <c r="Z136" s="297">
        <f>Y136</f>
        <v>144</v>
      </c>
      <c r="AA136" s="57"/>
      <c r="AB136" s="57"/>
      <c r="AC136" s="57"/>
      <c r="AD136" s="57"/>
      <c r="AE136" s="57">
        <v>96</v>
      </c>
      <c r="AF136" s="57"/>
      <c r="AG136" s="57">
        <v>48</v>
      </c>
      <c r="AH136" s="57"/>
      <c r="AI136" s="57"/>
      <c r="AJ136" s="57"/>
      <c r="AK136" s="57"/>
      <c r="AL136" s="57"/>
      <c r="AM136" s="57"/>
      <c r="AN136" s="57"/>
      <c r="AO136" s="61"/>
      <c r="AP136" s="109">
        <v>125</v>
      </c>
      <c r="AQ136" s="78"/>
      <c r="AR136" s="78"/>
      <c r="AS136" s="131">
        <f t="shared" si="111"/>
        <v>0</v>
      </c>
      <c r="AT136" s="131">
        <f t="shared" si="111"/>
        <v>0</v>
      </c>
      <c r="AU136" s="131">
        <f t="shared" si="111"/>
        <v>0</v>
      </c>
      <c r="AV136" s="131">
        <f t="shared" si="111"/>
        <v>0</v>
      </c>
      <c r="AW136" s="131">
        <f>$S136*(AG136*100/$U136)/100</f>
        <v>0</v>
      </c>
      <c r="AX136" s="131">
        <f>$S136*(AI136*100/$U136)/100</f>
        <v>0</v>
      </c>
      <c r="AY136" s="131">
        <f>$S136*(AK136*100/$U136)/100</f>
        <v>0</v>
      </c>
      <c r="AZ136" s="131">
        <f>$S136*(AM136*100/$U136)/100</f>
        <v>0</v>
      </c>
      <c r="BA136" s="78"/>
      <c r="BB136" s="78"/>
      <c r="BC136" s="78"/>
      <c r="BD136" s="78"/>
      <c r="BE136" s="78"/>
      <c r="BF136" s="78"/>
      <c r="BG136" s="78"/>
      <c r="BH136" s="78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BX136" s="79"/>
      <c r="BY136" s="79"/>
      <c r="BZ136" s="79"/>
      <c r="CA136" s="79"/>
      <c r="CB136" s="79"/>
    </row>
    <row r="137" spans="1:80" s="8" customFormat="1" ht="12.75" customHeight="1">
      <c r="A137" s="81"/>
      <c r="B137" s="81" t="s">
        <v>292</v>
      </c>
      <c r="C137" s="118"/>
      <c r="D137" s="118"/>
      <c r="E137" s="182"/>
      <c r="F137" s="183"/>
      <c r="G137" s="118"/>
      <c r="H137" s="182"/>
      <c r="I137" s="183"/>
      <c r="J137" s="118">
        <v>5</v>
      </c>
      <c r="K137" s="182"/>
      <c r="L137" s="118"/>
      <c r="M137" s="118"/>
      <c r="N137" s="118"/>
      <c r="O137" s="177">
        <f>SUM(Q137:T137)</f>
        <v>18</v>
      </c>
      <c r="P137" s="177"/>
      <c r="Q137" s="177">
        <v>3</v>
      </c>
      <c r="R137" s="177"/>
      <c r="S137" s="177">
        <v>15</v>
      </c>
      <c r="T137" s="177"/>
      <c r="U137" s="177"/>
      <c r="V137" s="297"/>
      <c r="W137" s="177"/>
      <c r="X137" s="304"/>
      <c r="Y137" s="57"/>
      <c r="Z137" s="293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61"/>
      <c r="AP137" s="52"/>
      <c r="AQ137" s="78"/>
      <c r="AR137" s="78"/>
      <c r="AS137" s="131" t="e">
        <f t="shared" si="111"/>
        <v>#DIV/0!</v>
      </c>
      <c r="AT137" s="131" t="e">
        <f t="shared" si="111"/>
        <v>#DIV/0!</v>
      </c>
      <c r="AU137" s="131" t="e">
        <f t="shared" si="111"/>
        <v>#DIV/0!</v>
      </c>
      <c r="AV137" s="131" t="e">
        <f t="shared" si="111"/>
        <v>#DIV/0!</v>
      </c>
      <c r="AW137" s="131" t="e">
        <f>$S137*(AG137*100/$U137)/100</f>
        <v>#DIV/0!</v>
      </c>
      <c r="AX137" s="131" t="e">
        <f>$S137*(AI137*100/$U137)/100</f>
        <v>#DIV/0!</v>
      </c>
      <c r="AY137" s="131" t="e">
        <f>$S137*(AK137*100/$U137)/100</f>
        <v>#DIV/0!</v>
      </c>
      <c r="AZ137" s="131" t="e">
        <f>$S137*(AM137*100/$U137)/100</f>
        <v>#DIV/0!</v>
      </c>
      <c r="BA137" s="78"/>
      <c r="BB137" s="78"/>
      <c r="BC137" s="78"/>
      <c r="BD137" s="78"/>
      <c r="BE137" s="78"/>
      <c r="BF137" s="78"/>
      <c r="BG137" s="78"/>
      <c r="BH137" s="78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9"/>
      <c r="BY137" s="79"/>
      <c r="BZ137" s="79"/>
      <c r="CA137" s="79"/>
      <c r="CB137" s="79"/>
    </row>
    <row r="138" spans="1:80" s="8" customFormat="1" ht="25.5" customHeight="1">
      <c r="A138" s="121" t="s">
        <v>333</v>
      </c>
      <c r="B138" s="83" t="s">
        <v>334</v>
      </c>
      <c r="C138" s="335">
        <f>COUNTIF(C139:E143,1)+COUNTIF(C139:E143,2)+COUNTIF(C139:E143,3)+COUNTIF(C139:E143,4)+COUNTIF(C139:E143,5)+COUNTIF(C139:E143,6)+COUNTIF(C139:E143,7)+COUNTIF(C139:E143,8)</f>
        <v>1</v>
      </c>
      <c r="D138" s="335"/>
      <c r="E138" s="336"/>
      <c r="F138" s="337">
        <f>COUNTIF(F139:H143,1)+COUNTIF(F139:H143,2)+COUNTIF(F139:H143,3)+COUNTIF(F139:H143,4)+COUNTIF(F139:H143,5)+COUNTIF(F139:H143,6)+COUNTIF(F139:H143,7)+COUNTIF(F139:H143,8)</f>
        <v>1</v>
      </c>
      <c r="G138" s="335"/>
      <c r="H138" s="336"/>
      <c r="I138" s="337">
        <f>COUNTIF(I139:K143,1)+COUNTIF(I139:K143,2)+COUNTIF(I139:K143,3)+COUNTIF(I139:K143,4)+COUNTIF(I139:K143,5)+COUNTIF(I139:K143,6)+COUNTIF(I139:K143,7)+COUNTIF(I139:K143,8)</f>
        <v>3</v>
      </c>
      <c r="J138" s="335"/>
      <c r="K138" s="335"/>
      <c r="L138" s="337">
        <f>COUNTIF(L139:N143,1)+COUNTIF(L139:N143,2)+COUNTIF(L139:N143,3)+COUNTIF(L139:N143,4)+COUNTIF(L139:N143,5)+COUNTIF(L139:N143,6)+COUNTIF(L139:N143,7)+COUNTIF(L139:N143,8)</f>
        <v>0</v>
      </c>
      <c r="M138" s="335"/>
      <c r="N138" s="335"/>
      <c r="O138" s="197">
        <f t="shared" ref="O138:Z138" si="112">SUM(O139:O144)</f>
        <v>1017</v>
      </c>
      <c r="P138" s="197">
        <f t="shared" si="112"/>
        <v>9</v>
      </c>
      <c r="Q138" s="197">
        <f t="shared" si="112"/>
        <v>3</v>
      </c>
      <c r="R138" s="197">
        <f t="shared" si="112"/>
        <v>0</v>
      </c>
      <c r="S138" s="197">
        <f t="shared" si="112"/>
        <v>78</v>
      </c>
      <c r="T138" s="197">
        <f t="shared" si="112"/>
        <v>29</v>
      </c>
      <c r="U138" s="197">
        <f t="shared" si="112"/>
        <v>898</v>
      </c>
      <c r="V138" s="197">
        <f t="shared" si="112"/>
        <v>0</v>
      </c>
      <c r="W138" s="197">
        <f t="shared" si="112"/>
        <v>202</v>
      </c>
      <c r="X138" s="197"/>
      <c r="Y138" s="197">
        <f t="shared" si="112"/>
        <v>666</v>
      </c>
      <c r="Z138" s="197">
        <f t="shared" si="112"/>
        <v>378</v>
      </c>
      <c r="AA138" s="197">
        <f>SUM(AA139:AA144)</f>
        <v>30</v>
      </c>
      <c r="AB138" s="198">
        <f>SUM(AB139:AB143)</f>
        <v>0</v>
      </c>
      <c r="AC138" s="198">
        <f>SUM(AC139:AC143)</f>
        <v>0</v>
      </c>
      <c r="AD138" s="197">
        <f t="shared" ref="AD138:AM138" si="113">SUM(AD139:AD141)</f>
        <v>0</v>
      </c>
      <c r="AE138" s="197">
        <f t="shared" si="113"/>
        <v>0</v>
      </c>
      <c r="AF138" s="197">
        <f t="shared" si="113"/>
        <v>0</v>
      </c>
      <c r="AG138" s="197">
        <f t="shared" si="113"/>
        <v>0</v>
      </c>
      <c r="AH138" s="197">
        <f t="shared" si="113"/>
        <v>0</v>
      </c>
      <c r="AI138" s="197">
        <f t="shared" si="113"/>
        <v>184</v>
      </c>
      <c r="AJ138" s="197">
        <f t="shared" si="113"/>
        <v>0</v>
      </c>
      <c r="AK138" s="197">
        <f t="shared" si="113"/>
        <v>128</v>
      </c>
      <c r="AL138" s="197">
        <f t="shared" si="113"/>
        <v>0</v>
      </c>
      <c r="AM138" s="197">
        <f t="shared" si="113"/>
        <v>208</v>
      </c>
      <c r="AN138" s="197">
        <f>SUM(AN139:AN143)</f>
        <v>144</v>
      </c>
      <c r="AO138" s="80">
        <v>553</v>
      </c>
      <c r="AP138" s="56">
        <f>SUM(AP139:AP143)</f>
        <v>553</v>
      </c>
      <c r="AQ138" s="78"/>
      <c r="AR138" s="78"/>
      <c r="AS138" s="137" t="e">
        <f>SUM(AS139:AS144)</f>
        <v>#DIV/0!</v>
      </c>
      <c r="AT138" s="137" t="e">
        <f t="shared" ref="AT138:AZ138" si="114">SUM(AT139:AT144)</f>
        <v>#DIV/0!</v>
      </c>
      <c r="AU138" s="137" t="e">
        <f t="shared" si="114"/>
        <v>#DIV/0!</v>
      </c>
      <c r="AV138" s="137" t="e">
        <f t="shared" si="114"/>
        <v>#DIV/0!</v>
      </c>
      <c r="AW138" s="137" t="e">
        <f t="shared" si="114"/>
        <v>#DIV/0!</v>
      </c>
      <c r="AX138" s="137" t="e">
        <f t="shared" si="114"/>
        <v>#DIV/0!</v>
      </c>
      <c r="AY138" s="137" t="e">
        <f t="shared" si="114"/>
        <v>#DIV/0!</v>
      </c>
      <c r="AZ138" s="137" t="e">
        <f t="shared" si="114"/>
        <v>#DIV/0!</v>
      </c>
      <c r="BA138" s="132" t="e">
        <f>SUM(AS138:AZ138)</f>
        <v>#DIV/0!</v>
      </c>
      <c r="BB138" s="78"/>
      <c r="BC138" s="78"/>
      <c r="BD138" s="78"/>
      <c r="BE138" s="78"/>
      <c r="BF138" s="78"/>
      <c r="BG138" s="78"/>
      <c r="BH138" s="78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  <c r="BW138" s="79"/>
      <c r="BX138" s="79"/>
      <c r="BY138" s="79"/>
      <c r="BZ138" s="79"/>
      <c r="CA138" s="79"/>
      <c r="CB138" s="79"/>
    </row>
    <row r="139" spans="1:80" s="8" customFormat="1" ht="23.25" customHeight="1">
      <c r="A139" s="81" t="s">
        <v>335</v>
      </c>
      <c r="B139" s="82" t="s">
        <v>340</v>
      </c>
      <c r="C139" s="252"/>
      <c r="D139" s="244"/>
      <c r="E139" s="253"/>
      <c r="F139" s="254"/>
      <c r="G139" s="244"/>
      <c r="H139" s="253"/>
      <c r="I139" s="200"/>
      <c r="J139" s="250">
        <v>6</v>
      </c>
      <c r="K139" s="202"/>
      <c r="L139" s="252"/>
      <c r="M139" s="252"/>
      <c r="N139" s="252"/>
      <c r="O139" s="177">
        <f>SUM(P139:U139)</f>
        <v>202</v>
      </c>
      <c r="P139" s="177">
        <v>3</v>
      </c>
      <c r="Q139" s="177"/>
      <c r="R139" s="177"/>
      <c r="S139" s="177">
        <v>15</v>
      </c>
      <c r="T139" s="177"/>
      <c r="U139" s="177">
        <f>SUM(AB139:AM139)</f>
        <v>184</v>
      </c>
      <c r="V139" s="297"/>
      <c r="W139" s="177">
        <f>U139-Y139-AA139</f>
        <v>74</v>
      </c>
      <c r="X139" s="304"/>
      <c r="Y139" s="57">
        <v>110</v>
      </c>
      <c r="Z139" s="293"/>
      <c r="AA139" s="57"/>
      <c r="AB139" s="57"/>
      <c r="AC139" s="57"/>
      <c r="AD139" s="57"/>
      <c r="AE139" s="57"/>
      <c r="AF139" s="57"/>
      <c r="AG139" s="57"/>
      <c r="AH139" s="57"/>
      <c r="AI139" s="57">
        <v>184</v>
      </c>
      <c r="AJ139" s="57"/>
      <c r="AK139" s="57"/>
      <c r="AL139" s="57"/>
      <c r="AM139" s="57"/>
      <c r="AN139" s="57"/>
      <c r="AO139" s="61"/>
      <c r="AP139" s="52">
        <v>146</v>
      </c>
      <c r="AQ139" s="78"/>
      <c r="AR139" s="78"/>
      <c r="AS139" s="131">
        <f t="shared" ref="AS139:AV144" si="115">$S139*(AB139*100/$U139)/100</f>
        <v>0</v>
      </c>
      <c r="AT139" s="131">
        <f t="shared" si="115"/>
        <v>0</v>
      </c>
      <c r="AU139" s="131">
        <f t="shared" si="115"/>
        <v>0</v>
      </c>
      <c r="AV139" s="131">
        <f t="shared" si="115"/>
        <v>0</v>
      </c>
      <c r="AW139" s="131">
        <f t="shared" ref="AW139:AW144" si="116">$S139*(AG139*100/$U139)/100</f>
        <v>0</v>
      </c>
      <c r="AX139" s="131">
        <f t="shared" ref="AX139:AX144" si="117">$S139*(AI139*100/$U139)/100</f>
        <v>15</v>
      </c>
      <c r="AY139" s="131">
        <f t="shared" ref="AY139:AY144" si="118">$S139*(AK139*100/$U139)/100</f>
        <v>0</v>
      </c>
      <c r="AZ139" s="131">
        <f t="shared" ref="AZ139:AZ144" si="119">$S139*(AM139*100/$U139)/100</f>
        <v>0</v>
      </c>
      <c r="BA139" s="78"/>
      <c r="BB139" s="78"/>
      <c r="BC139" s="78"/>
      <c r="BD139" s="78"/>
      <c r="BE139" s="78"/>
      <c r="BF139" s="78"/>
      <c r="BG139" s="78"/>
      <c r="BH139" s="78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  <c r="BT139" s="79"/>
      <c r="BU139" s="79"/>
      <c r="BV139" s="79"/>
      <c r="BW139" s="79"/>
      <c r="BX139" s="79"/>
      <c r="BY139" s="79"/>
      <c r="BZ139" s="79"/>
      <c r="CA139" s="79"/>
      <c r="CB139" s="79"/>
    </row>
    <row r="140" spans="1:80" s="8" customFormat="1" ht="15" customHeight="1">
      <c r="A140" s="81" t="s">
        <v>336</v>
      </c>
      <c r="B140" s="82" t="s">
        <v>343</v>
      </c>
      <c r="C140" s="201"/>
      <c r="D140" s="250"/>
      <c r="E140" s="251"/>
      <c r="F140" s="249"/>
      <c r="G140" s="250">
        <v>8</v>
      </c>
      <c r="H140" s="251"/>
      <c r="I140" s="200"/>
      <c r="J140" s="250">
        <v>7</v>
      </c>
      <c r="K140" s="202"/>
      <c r="L140" s="201"/>
      <c r="M140" s="201"/>
      <c r="N140" s="201"/>
      <c r="O140" s="177">
        <f t="shared" ref="O140:O141" si="120">SUM(P140:U140)</f>
        <v>297</v>
      </c>
      <c r="P140" s="177">
        <v>3</v>
      </c>
      <c r="Q140" s="177"/>
      <c r="R140" s="177"/>
      <c r="S140" s="177">
        <v>33</v>
      </c>
      <c r="T140" s="304">
        <v>29</v>
      </c>
      <c r="U140" s="177">
        <f>SUM(AB140:AM140)</f>
        <v>232</v>
      </c>
      <c r="V140" s="297"/>
      <c r="W140" s="177">
        <f>U140-Y140-AA140</f>
        <v>84</v>
      </c>
      <c r="X140" s="304"/>
      <c r="Y140" s="57">
        <v>118</v>
      </c>
      <c r="Z140" s="293"/>
      <c r="AA140" s="57">
        <v>30</v>
      </c>
      <c r="AB140" s="57"/>
      <c r="AC140" s="57"/>
      <c r="AD140" s="57"/>
      <c r="AE140" s="57"/>
      <c r="AF140" s="57"/>
      <c r="AG140" s="57"/>
      <c r="AH140" s="57"/>
      <c r="AI140" s="57"/>
      <c r="AJ140" s="57"/>
      <c r="AK140" s="57">
        <v>128</v>
      </c>
      <c r="AL140" s="57"/>
      <c r="AM140" s="57">
        <v>104</v>
      </c>
      <c r="AN140" s="57"/>
      <c r="AO140" s="57"/>
      <c r="AP140" s="52">
        <v>146</v>
      </c>
      <c r="AQ140" s="78"/>
      <c r="AR140" s="78"/>
      <c r="AS140" s="131">
        <f t="shared" si="115"/>
        <v>0</v>
      </c>
      <c r="AT140" s="131">
        <f t="shared" si="115"/>
        <v>0</v>
      </c>
      <c r="AU140" s="131">
        <f t="shared" si="115"/>
        <v>0</v>
      </c>
      <c r="AV140" s="131">
        <f t="shared" si="115"/>
        <v>0</v>
      </c>
      <c r="AW140" s="131">
        <f t="shared" si="116"/>
        <v>0</v>
      </c>
      <c r="AX140" s="131">
        <f t="shared" si="117"/>
        <v>0</v>
      </c>
      <c r="AY140" s="131">
        <f t="shared" si="118"/>
        <v>18.206896551724139</v>
      </c>
      <c r="AZ140" s="131">
        <f t="shared" si="119"/>
        <v>14.793103448275863</v>
      </c>
      <c r="BA140" s="78"/>
      <c r="BB140" s="78"/>
      <c r="BC140" s="78"/>
      <c r="BD140" s="78"/>
      <c r="BE140" s="78"/>
      <c r="BF140" s="78"/>
      <c r="BG140" s="78"/>
      <c r="BH140" s="78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  <c r="BT140" s="79"/>
      <c r="BU140" s="79"/>
      <c r="BV140" s="79"/>
      <c r="BW140" s="79"/>
      <c r="BX140" s="79"/>
      <c r="BY140" s="79"/>
      <c r="BZ140" s="79"/>
      <c r="CA140" s="79"/>
      <c r="CB140" s="79"/>
    </row>
    <row r="141" spans="1:80" s="8" customFormat="1" ht="23.25" customHeight="1">
      <c r="A141" s="81" t="s">
        <v>337</v>
      </c>
      <c r="B141" s="82" t="s">
        <v>342</v>
      </c>
      <c r="C141" s="201"/>
      <c r="D141" s="250"/>
      <c r="E141" s="251"/>
      <c r="F141" s="249"/>
      <c r="G141" s="250"/>
      <c r="H141" s="251"/>
      <c r="I141" s="200"/>
      <c r="J141" s="250">
        <v>8</v>
      </c>
      <c r="K141" s="202"/>
      <c r="L141" s="201"/>
      <c r="M141" s="201"/>
      <c r="N141" s="201"/>
      <c r="O141" s="177">
        <f t="shared" si="120"/>
        <v>122</v>
      </c>
      <c r="P141" s="177">
        <v>3</v>
      </c>
      <c r="Q141" s="177"/>
      <c r="R141" s="177"/>
      <c r="S141" s="177">
        <v>15</v>
      </c>
      <c r="T141" s="177"/>
      <c r="U141" s="177">
        <f>SUM(AB141:AM141)</f>
        <v>104</v>
      </c>
      <c r="V141" s="297"/>
      <c r="W141" s="177">
        <f>U141-Y141-AA141</f>
        <v>44</v>
      </c>
      <c r="X141" s="304"/>
      <c r="Y141" s="57">
        <v>60</v>
      </c>
      <c r="Z141" s="293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>
        <v>104</v>
      </c>
      <c r="AN141" s="57"/>
      <c r="AO141" s="57"/>
      <c r="AP141" s="52">
        <v>86</v>
      </c>
      <c r="AQ141" s="78"/>
      <c r="AR141" s="78"/>
      <c r="AS141" s="131">
        <f t="shared" si="115"/>
        <v>0</v>
      </c>
      <c r="AT141" s="131">
        <f t="shared" si="115"/>
        <v>0</v>
      </c>
      <c r="AU141" s="131">
        <f t="shared" si="115"/>
        <v>0</v>
      </c>
      <c r="AV141" s="131">
        <f t="shared" si="115"/>
        <v>0</v>
      </c>
      <c r="AW141" s="131">
        <f t="shared" si="116"/>
        <v>0</v>
      </c>
      <c r="AX141" s="131">
        <f t="shared" si="117"/>
        <v>0</v>
      </c>
      <c r="AY141" s="131">
        <f t="shared" si="118"/>
        <v>0</v>
      </c>
      <c r="AZ141" s="131">
        <f t="shared" si="119"/>
        <v>15</v>
      </c>
      <c r="BA141" s="78"/>
      <c r="BB141" s="78"/>
      <c r="BC141" s="78"/>
      <c r="BD141" s="78"/>
      <c r="BE141" s="78"/>
      <c r="BF141" s="78"/>
      <c r="BG141" s="78"/>
      <c r="BH141" s="78"/>
      <c r="BI141" s="79"/>
      <c r="BJ141" s="79"/>
      <c r="BK141" s="79"/>
      <c r="BL141" s="79"/>
      <c r="BM141" s="79"/>
      <c r="BN141" s="79"/>
      <c r="BO141" s="79"/>
      <c r="BP141" s="79"/>
      <c r="BQ141" s="79"/>
      <c r="BR141" s="79"/>
      <c r="BS141" s="79"/>
      <c r="BT141" s="79"/>
      <c r="BU141" s="79"/>
      <c r="BV141" s="79"/>
      <c r="BW141" s="79"/>
      <c r="BX141" s="79"/>
      <c r="BY141" s="79"/>
      <c r="BZ141" s="79"/>
      <c r="CA141" s="79"/>
      <c r="CB141" s="79"/>
    </row>
    <row r="142" spans="1:80" s="8" customFormat="1" ht="12" customHeight="1">
      <c r="A142" s="81" t="s">
        <v>338</v>
      </c>
      <c r="B142" s="81" t="s">
        <v>254</v>
      </c>
      <c r="C142" s="183"/>
      <c r="D142" s="118">
        <v>6</v>
      </c>
      <c r="E142" s="182"/>
      <c r="F142" s="249"/>
      <c r="G142" s="250"/>
      <c r="H142" s="251"/>
      <c r="I142" s="249"/>
      <c r="J142" s="250"/>
      <c r="K142" s="251"/>
      <c r="L142" s="250"/>
      <c r="M142" s="250"/>
      <c r="N142" s="250"/>
      <c r="O142" s="177">
        <f>S142+U142</f>
        <v>92</v>
      </c>
      <c r="P142" s="177"/>
      <c r="Q142" s="177"/>
      <c r="R142" s="177"/>
      <c r="S142" s="177"/>
      <c r="T142" s="177"/>
      <c r="U142" s="177">
        <f>SUM(AB142:AL142)</f>
        <v>92</v>
      </c>
      <c r="V142" s="297"/>
      <c r="W142" s="177"/>
      <c r="X142" s="304"/>
      <c r="Y142" s="177">
        <f>SUM(AD142:AO142)</f>
        <v>92</v>
      </c>
      <c r="Z142" s="297">
        <f>Y142</f>
        <v>92</v>
      </c>
      <c r="AA142" s="57"/>
      <c r="AB142" s="57"/>
      <c r="AC142" s="57"/>
      <c r="AD142" s="57"/>
      <c r="AE142" s="57"/>
      <c r="AF142" s="57"/>
      <c r="AG142" s="57"/>
      <c r="AH142" s="57"/>
      <c r="AI142" s="57">
        <v>92</v>
      </c>
      <c r="AJ142" s="57"/>
      <c r="AK142" s="57"/>
      <c r="AL142" s="57"/>
      <c r="AM142" s="259"/>
      <c r="AN142" s="259"/>
      <c r="AO142" s="61"/>
      <c r="AP142" s="52">
        <v>75</v>
      </c>
      <c r="AQ142" s="78"/>
      <c r="AR142" s="78"/>
      <c r="AS142" s="131">
        <f t="shared" si="115"/>
        <v>0</v>
      </c>
      <c r="AT142" s="131">
        <f t="shared" si="115"/>
        <v>0</v>
      </c>
      <c r="AU142" s="131">
        <f t="shared" si="115"/>
        <v>0</v>
      </c>
      <c r="AV142" s="131">
        <f t="shared" si="115"/>
        <v>0</v>
      </c>
      <c r="AW142" s="131">
        <f t="shared" si="116"/>
        <v>0</v>
      </c>
      <c r="AX142" s="131">
        <f t="shared" si="117"/>
        <v>0</v>
      </c>
      <c r="AY142" s="131">
        <f t="shared" si="118"/>
        <v>0</v>
      </c>
      <c r="AZ142" s="131">
        <f t="shared" si="119"/>
        <v>0</v>
      </c>
      <c r="BA142" s="78"/>
      <c r="BB142" s="78"/>
      <c r="BC142" s="78"/>
      <c r="BD142" s="78"/>
      <c r="BE142" s="78"/>
      <c r="BF142" s="78"/>
      <c r="BG142" s="78"/>
      <c r="BH142" s="78"/>
      <c r="BI142" s="79"/>
      <c r="BJ142" s="79"/>
      <c r="BK142" s="79"/>
      <c r="BL142" s="79"/>
      <c r="BM142" s="79"/>
      <c r="BN142" s="79"/>
      <c r="BO142" s="79"/>
      <c r="BP142" s="79"/>
      <c r="BQ142" s="79"/>
      <c r="BR142" s="79"/>
      <c r="BS142" s="79"/>
      <c r="BT142" s="79"/>
      <c r="BU142" s="79"/>
      <c r="BV142" s="79"/>
      <c r="BW142" s="79"/>
      <c r="BX142" s="79"/>
      <c r="BY142" s="79"/>
      <c r="BZ142" s="79"/>
      <c r="CA142" s="79"/>
      <c r="CB142" s="79"/>
    </row>
    <row r="143" spans="1:80" s="103" customFormat="1" ht="14.25" customHeight="1">
      <c r="A143" s="260" t="s">
        <v>339</v>
      </c>
      <c r="B143" s="260" t="s">
        <v>253</v>
      </c>
      <c r="C143" s="183"/>
      <c r="D143" s="118"/>
      <c r="E143" s="182"/>
      <c r="F143" s="183"/>
      <c r="G143" s="118" t="s">
        <v>351</v>
      </c>
      <c r="H143" s="182"/>
      <c r="I143" s="183"/>
      <c r="J143" s="118"/>
      <c r="K143" s="182"/>
      <c r="L143" s="118"/>
      <c r="M143" s="118"/>
      <c r="N143" s="118"/>
      <c r="O143" s="177">
        <f>S143+U143</f>
        <v>286</v>
      </c>
      <c r="P143" s="177"/>
      <c r="Q143" s="177"/>
      <c r="R143" s="177"/>
      <c r="S143" s="177"/>
      <c r="T143" s="177"/>
      <c r="U143" s="177">
        <f>SUM(AB143:AN143)</f>
        <v>286</v>
      </c>
      <c r="V143" s="297"/>
      <c r="W143" s="177"/>
      <c r="X143" s="304"/>
      <c r="Y143" s="177">
        <f>U143</f>
        <v>286</v>
      </c>
      <c r="Z143" s="297">
        <f>Y143</f>
        <v>286</v>
      </c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>
        <v>64</v>
      </c>
      <c r="AL143" s="57"/>
      <c r="AM143" s="261">
        <v>78</v>
      </c>
      <c r="AN143" s="261">
        <v>144</v>
      </c>
      <c r="AO143" s="61"/>
      <c r="AP143" s="52">
        <v>100</v>
      </c>
      <c r="AQ143" s="101"/>
      <c r="AR143" s="101"/>
      <c r="AS143" s="131">
        <f t="shared" si="115"/>
        <v>0</v>
      </c>
      <c r="AT143" s="131">
        <f t="shared" si="115"/>
        <v>0</v>
      </c>
      <c r="AU143" s="131">
        <f t="shared" si="115"/>
        <v>0</v>
      </c>
      <c r="AV143" s="131">
        <f t="shared" si="115"/>
        <v>0</v>
      </c>
      <c r="AW143" s="131">
        <f t="shared" si="116"/>
        <v>0</v>
      </c>
      <c r="AX143" s="131">
        <f t="shared" si="117"/>
        <v>0</v>
      </c>
      <c r="AY143" s="131">
        <f t="shared" si="118"/>
        <v>0</v>
      </c>
      <c r="AZ143" s="131">
        <f t="shared" si="119"/>
        <v>0</v>
      </c>
      <c r="BA143" s="101"/>
      <c r="BB143" s="101"/>
      <c r="BC143" s="101"/>
      <c r="BD143" s="101"/>
      <c r="BE143" s="101"/>
      <c r="BF143" s="101"/>
      <c r="BG143" s="101"/>
      <c r="BH143" s="101"/>
      <c r="BI143" s="102"/>
      <c r="BJ143" s="102"/>
      <c r="BK143" s="102"/>
      <c r="BL143" s="102"/>
      <c r="BM143" s="102"/>
      <c r="BN143" s="102"/>
      <c r="BO143" s="102"/>
      <c r="BP143" s="102"/>
      <c r="BQ143" s="102"/>
      <c r="BR143" s="102"/>
      <c r="BS143" s="102"/>
      <c r="BT143" s="102"/>
      <c r="BU143" s="102"/>
      <c r="BV143" s="102"/>
      <c r="BW143" s="102"/>
      <c r="BX143" s="102"/>
      <c r="BY143" s="102"/>
      <c r="BZ143" s="102"/>
      <c r="CA143" s="102"/>
      <c r="CB143" s="102"/>
    </row>
    <row r="144" spans="1:80" s="103" customFormat="1" ht="14.25" customHeight="1">
      <c r="A144" s="260"/>
      <c r="B144" s="81" t="s">
        <v>292</v>
      </c>
      <c r="C144" s="118"/>
      <c r="D144" s="118"/>
      <c r="E144" s="182"/>
      <c r="F144" s="183"/>
      <c r="G144" s="118"/>
      <c r="H144" s="182"/>
      <c r="I144" s="183"/>
      <c r="J144" s="118">
        <v>8</v>
      </c>
      <c r="K144" s="182"/>
      <c r="L144" s="118"/>
      <c r="M144" s="118"/>
      <c r="N144" s="118"/>
      <c r="O144" s="177">
        <f>SUM(Q144:T144)</f>
        <v>18</v>
      </c>
      <c r="P144" s="177"/>
      <c r="Q144" s="177">
        <v>3</v>
      </c>
      <c r="R144" s="177"/>
      <c r="S144" s="177">
        <v>15</v>
      </c>
      <c r="T144" s="177"/>
      <c r="U144" s="177"/>
      <c r="V144" s="297"/>
      <c r="W144" s="177"/>
      <c r="X144" s="304"/>
      <c r="Y144" s="57"/>
      <c r="Z144" s="293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261"/>
      <c r="AN144" s="261"/>
      <c r="AO144" s="61"/>
      <c r="AP144" s="52"/>
      <c r="AQ144" s="101"/>
      <c r="AR144" s="101"/>
      <c r="AS144" s="131" t="e">
        <f t="shared" si="115"/>
        <v>#DIV/0!</v>
      </c>
      <c r="AT144" s="131" t="e">
        <f t="shared" si="115"/>
        <v>#DIV/0!</v>
      </c>
      <c r="AU144" s="131" t="e">
        <f t="shared" si="115"/>
        <v>#DIV/0!</v>
      </c>
      <c r="AV144" s="131" t="e">
        <f t="shared" si="115"/>
        <v>#DIV/0!</v>
      </c>
      <c r="AW144" s="131" t="e">
        <f t="shared" si="116"/>
        <v>#DIV/0!</v>
      </c>
      <c r="AX144" s="131" t="e">
        <f t="shared" si="117"/>
        <v>#DIV/0!</v>
      </c>
      <c r="AY144" s="131" t="e">
        <f t="shared" si="118"/>
        <v>#DIV/0!</v>
      </c>
      <c r="AZ144" s="131" t="e">
        <f t="shared" si="119"/>
        <v>#DIV/0!</v>
      </c>
      <c r="BA144" s="101"/>
      <c r="BB144" s="101"/>
      <c r="BC144" s="101"/>
      <c r="BD144" s="101"/>
      <c r="BE144" s="101"/>
      <c r="BF144" s="101"/>
      <c r="BG144" s="101"/>
      <c r="BH144" s="101"/>
      <c r="BI144" s="102"/>
      <c r="BJ144" s="102"/>
      <c r="BK144" s="102"/>
      <c r="BL144" s="102"/>
      <c r="BM144" s="102"/>
      <c r="BN144" s="102"/>
      <c r="BO144" s="102"/>
      <c r="BP144" s="102"/>
      <c r="BQ144" s="102"/>
      <c r="BR144" s="102"/>
      <c r="BS144" s="102"/>
      <c r="BT144" s="102"/>
      <c r="BU144" s="102"/>
      <c r="BV144" s="102"/>
      <c r="BW144" s="102"/>
      <c r="BX144" s="102"/>
      <c r="BY144" s="102"/>
      <c r="BZ144" s="102"/>
      <c r="CA144" s="102"/>
      <c r="CB144" s="102"/>
    </row>
    <row r="145" spans="1:80" s="8" customFormat="1" ht="14.25" customHeight="1">
      <c r="A145" s="121" t="s">
        <v>289</v>
      </c>
      <c r="B145" s="83" t="s">
        <v>290</v>
      </c>
      <c r="C145" s="252"/>
      <c r="D145" s="244"/>
      <c r="E145" s="253"/>
      <c r="F145" s="254"/>
      <c r="G145" s="244"/>
      <c r="H145" s="253"/>
      <c r="I145" s="255"/>
      <c r="J145" s="244"/>
      <c r="K145" s="262"/>
      <c r="L145" s="252"/>
      <c r="M145" s="252"/>
      <c r="N145" s="252"/>
      <c r="O145" s="177">
        <v>216</v>
      </c>
      <c r="P145" s="177"/>
      <c r="Q145" s="177"/>
      <c r="R145" s="177"/>
      <c r="S145" s="177"/>
      <c r="T145" s="177"/>
      <c r="U145" s="177"/>
      <c r="V145" s="297"/>
      <c r="W145" s="177"/>
      <c r="X145" s="304"/>
      <c r="Y145" s="57"/>
      <c r="Z145" s="293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61"/>
      <c r="AP145" s="52"/>
      <c r="AQ145" s="78"/>
      <c r="AR145" s="78"/>
      <c r="AS145" s="131"/>
      <c r="AT145" s="131"/>
      <c r="AU145" s="131"/>
      <c r="AV145" s="131"/>
      <c r="AW145" s="131"/>
      <c r="AX145" s="131"/>
      <c r="AY145" s="131"/>
      <c r="AZ145" s="131"/>
      <c r="BA145" s="78"/>
      <c r="BB145" s="78"/>
      <c r="BC145" s="78"/>
      <c r="BD145" s="78"/>
      <c r="BE145" s="78"/>
      <c r="BF145" s="78"/>
      <c r="BG145" s="78"/>
      <c r="BH145" s="78"/>
      <c r="BI145" s="79"/>
      <c r="BJ145" s="79"/>
      <c r="BK145" s="79"/>
      <c r="BL145" s="79"/>
      <c r="BM145" s="79"/>
      <c r="BN145" s="79"/>
      <c r="BO145" s="79"/>
      <c r="BP145" s="79"/>
      <c r="BQ145" s="79"/>
      <c r="BR145" s="79"/>
      <c r="BS145" s="79"/>
      <c r="BT145" s="79"/>
      <c r="BU145" s="79"/>
      <c r="BV145" s="79"/>
      <c r="BW145" s="79"/>
      <c r="BX145" s="79"/>
      <c r="BY145" s="79"/>
      <c r="BZ145" s="79"/>
      <c r="CA145" s="79"/>
      <c r="CB145" s="79"/>
    </row>
    <row r="146" spans="1:80" s="8" customFormat="1" ht="11.25" hidden="1" customHeight="1">
      <c r="A146" s="81" t="s">
        <v>80</v>
      </c>
      <c r="B146" s="82"/>
      <c r="C146" s="201"/>
      <c r="D146" s="250"/>
      <c r="E146" s="251"/>
      <c r="F146" s="249"/>
      <c r="G146" s="250"/>
      <c r="H146" s="251"/>
      <c r="I146" s="200"/>
      <c r="J146" s="250"/>
      <c r="K146" s="202"/>
      <c r="L146" s="201"/>
      <c r="M146" s="201"/>
      <c r="N146" s="201"/>
      <c r="O146" s="177">
        <f t="shared" ref="O146:O171" si="121">S146+U146</f>
        <v>0</v>
      </c>
      <c r="P146" s="177"/>
      <c r="Q146" s="177"/>
      <c r="R146" s="177"/>
      <c r="S146" s="177">
        <f t="shared" ref="S146:S169" si="122">U146/2</f>
        <v>0</v>
      </c>
      <c r="T146" s="177"/>
      <c r="U146" s="177">
        <f t="shared" ref="U146:U171" si="123">SUM(AB146:AM146)</f>
        <v>0</v>
      </c>
      <c r="V146" s="297"/>
      <c r="W146" s="177">
        <f t="shared" ref="W146:W169" si="124">U146-Y146</f>
        <v>0</v>
      </c>
      <c r="X146" s="304"/>
      <c r="Y146" s="57"/>
      <c r="Z146" s="293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2">
        <f t="shared" ref="AP146:AP169" si="125">U146-AO146</f>
        <v>0</v>
      </c>
      <c r="AQ146" s="78"/>
      <c r="AR146" s="78"/>
      <c r="AS146" s="130"/>
      <c r="AT146" s="130"/>
      <c r="AU146" s="130"/>
      <c r="AV146" s="130"/>
      <c r="AW146" s="130"/>
      <c r="AX146" s="130"/>
      <c r="AY146" s="130"/>
      <c r="AZ146" s="130"/>
      <c r="BA146" s="78"/>
      <c r="BB146" s="78"/>
      <c r="BC146" s="78"/>
      <c r="BD146" s="78"/>
      <c r="BE146" s="78"/>
      <c r="BF146" s="78"/>
      <c r="BG146" s="78"/>
      <c r="BH146" s="78"/>
      <c r="BI146" s="79"/>
      <c r="BJ146" s="79"/>
      <c r="BK146" s="79"/>
      <c r="BL146" s="79"/>
      <c r="BM146" s="79"/>
      <c r="BN146" s="79"/>
      <c r="BO146" s="79"/>
      <c r="BP146" s="79"/>
      <c r="BQ146" s="79"/>
      <c r="BR146" s="79"/>
      <c r="BS146" s="79"/>
      <c r="BT146" s="79"/>
      <c r="BU146" s="79"/>
      <c r="BV146" s="79"/>
      <c r="BW146" s="79"/>
      <c r="BX146" s="79"/>
      <c r="BY146" s="79"/>
      <c r="BZ146" s="79"/>
      <c r="CA146" s="79"/>
      <c r="CB146" s="79"/>
    </row>
    <row r="147" spans="1:80" s="8" customFormat="1" ht="11.25" hidden="1" customHeight="1">
      <c r="A147" s="81" t="s">
        <v>81</v>
      </c>
      <c r="B147" s="82"/>
      <c r="C147" s="201"/>
      <c r="D147" s="250"/>
      <c r="E147" s="251"/>
      <c r="F147" s="249"/>
      <c r="G147" s="250"/>
      <c r="H147" s="251"/>
      <c r="I147" s="200"/>
      <c r="J147" s="250"/>
      <c r="K147" s="202"/>
      <c r="L147" s="201"/>
      <c r="M147" s="201"/>
      <c r="N147" s="201"/>
      <c r="O147" s="177">
        <f t="shared" si="121"/>
        <v>0</v>
      </c>
      <c r="P147" s="177"/>
      <c r="Q147" s="177"/>
      <c r="R147" s="177"/>
      <c r="S147" s="177">
        <f t="shared" si="122"/>
        <v>0</v>
      </c>
      <c r="T147" s="177"/>
      <c r="U147" s="177">
        <f t="shared" si="123"/>
        <v>0</v>
      </c>
      <c r="V147" s="297"/>
      <c r="W147" s="177">
        <f t="shared" si="124"/>
        <v>0</v>
      </c>
      <c r="X147" s="304"/>
      <c r="Y147" s="57"/>
      <c r="Z147" s="293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2">
        <f t="shared" si="125"/>
        <v>0</v>
      </c>
      <c r="AQ147" s="78"/>
      <c r="AR147" s="78"/>
      <c r="AS147" s="130"/>
      <c r="AT147" s="130"/>
      <c r="AU147" s="130"/>
      <c r="AV147" s="130"/>
      <c r="AW147" s="130"/>
      <c r="AX147" s="130"/>
      <c r="AY147" s="130"/>
      <c r="AZ147" s="130"/>
      <c r="BA147" s="78"/>
      <c r="BB147" s="78"/>
      <c r="BC147" s="78"/>
      <c r="BD147" s="78"/>
      <c r="BE147" s="78"/>
      <c r="BF147" s="78"/>
      <c r="BG147" s="78"/>
      <c r="BH147" s="78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79"/>
      <c r="BT147" s="79"/>
      <c r="BU147" s="79"/>
      <c r="BV147" s="79"/>
      <c r="BW147" s="79"/>
      <c r="BX147" s="79"/>
      <c r="BY147" s="79"/>
      <c r="BZ147" s="79"/>
      <c r="CA147" s="79"/>
      <c r="CB147" s="79"/>
    </row>
    <row r="148" spans="1:80" s="8" customFormat="1" ht="11.25" hidden="1" customHeight="1">
      <c r="A148" s="81" t="s">
        <v>82</v>
      </c>
      <c r="B148" s="82"/>
      <c r="C148" s="201"/>
      <c r="D148" s="250"/>
      <c r="E148" s="251"/>
      <c r="F148" s="249"/>
      <c r="G148" s="250"/>
      <c r="H148" s="251"/>
      <c r="I148" s="200"/>
      <c r="J148" s="250"/>
      <c r="K148" s="202"/>
      <c r="L148" s="201"/>
      <c r="M148" s="201"/>
      <c r="N148" s="201"/>
      <c r="O148" s="177">
        <f t="shared" si="121"/>
        <v>0</v>
      </c>
      <c r="P148" s="177"/>
      <c r="Q148" s="177"/>
      <c r="R148" s="177"/>
      <c r="S148" s="177">
        <f t="shared" si="122"/>
        <v>0</v>
      </c>
      <c r="T148" s="177"/>
      <c r="U148" s="177">
        <f t="shared" si="123"/>
        <v>0</v>
      </c>
      <c r="V148" s="297"/>
      <c r="W148" s="177">
        <f t="shared" si="124"/>
        <v>0</v>
      </c>
      <c r="X148" s="304"/>
      <c r="Y148" s="57"/>
      <c r="Z148" s="293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2">
        <f t="shared" si="125"/>
        <v>0</v>
      </c>
      <c r="AQ148" s="78"/>
      <c r="AR148" s="78"/>
      <c r="AS148" s="130"/>
      <c r="AT148" s="130"/>
      <c r="AU148" s="130"/>
      <c r="AV148" s="130"/>
      <c r="AW148" s="130"/>
      <c r="AX148" s="130"/>
      <c r="AY148" s="130"/>
      <c r="AZ148" s="130"/>
      <c r="BA148" s="78"/>
      <c r="BB148" s="78"/>
      <c r="BC148" s="78"/>
      <c r="BD148" s="78"/>
      <c r="BE148" s="78"/>
      <c r="BF148" s="78"/>
      <c r="BG148" s="78"/>
      <c r="BH148" s="78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9"/>
      <c r="BX148" s="79"/>
      <c r="BY148" s="79"/>
      <c r="BZ148" s="79"/>
      <c r="CA148" s="79"/>
      <c r="CB148" s="79"/>
    </row>
    <row r="149" spans="1:80" s="8" customFormat="1" ht="11.25" hidden="1" customHeight="1">
      <c r="A149" s="81" t="s">
        <v>83</v>
      </c>
      <c r="B149" s="82"/>
      <c r="C149" s="201"/>
      <c r="D149" s="250"/>
      <c r="E149" s="251"/>
      <c r="F149" s="249"/>
      <c r="G149" s="250"/>
      <c r="H149" s="251"/>
      <c r="I149" s="200"/>
      <c r="J149" s="250"/>
      <c r="K149" s="202"/>
      <c r="L149" s="201"/>
      <c r="M149" s="201"/>
      <c r="N149" s="201"/>
      <c r="O149" s="177">
        <f t="shared" si="121"/>
        <v>0</v>
      </c>
      <c r="P149" s="177"/>
      <c r="Q149" s="177"/>
      <c r="R149" s="177"/>
      <c r="S149" s="177">
        <f t="shared" si="122"/>
        <v>0</v>
      </c>
      <c r="T149" s="177"/>
      <c r="U149" s="177">
        <f t="shared" si="123"/>
        <v>0</v>
      </c>
      <c r="V149" s="297"/>
      <c r="W149" s="177">
        <f t="shared" si="124"/>
        <v>0</v>
      </c>
      <c r="X149" s="304"/>
      <c r="Y149" s="57"/>
      <c r="Z149" s="293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2">
        <f t="shared" si="125"/>
        <v>0</v>
      </c>
      <c r="AQ149" s="78"/>
      <c r="AR149" s="78"/>
      <c r="AS149" s="130"/>
      <c r="AT149" s="130"/>
      <c r="AU149" s="130"/>
      <c r="AV149" s="130"/>
      <c r="AW149" s="130"/>
      <c r="AX149" s="130"/>
      <c r="AY149" s="130"/>
      <c r="AZ149" s="130"/>
      <c r="BA149" s="78"/>
      <c r="BB149" s="78"/>
      <c r="BC149" s="78"/>
      <c r="BD149" s="78"/>
      <c r="BE149" s="78"/>
      <c r="BF149" s="78"/>
      <c r="BG149" s="78"/>
      <c r="BH149" s="78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  <c r="BZ149" s="79"/>
      <c r="CA149" s="79"/>
      <c r="CB149" s="79"/>
    </row>
    <row r="150" spans="1:80" s="8" customFormat="1" ht="11.25" hidden="1" customHeight="1">
      <c r="A150" s="81" t="s">
        <v>84</v>
      </c>
      <c r="B150" s="82"/>
      <c r="C150" s="201"/>
      <c r="D150" s="250"/>
      <c r="E150" s="251"/>
      <c r="F150" s="249"/>
      <c r="G150" s="250"/>
      <c r="H150" s="251"/>
      <c r="I150" s="200"/>
      <c r="J150" s="250"/>
      <c r="K150" s="202"/>
      <c r="L150" s="201"/>
      <c r="M150" s="201"/>
      <c r="N150" s="201"/>
      <c r="O150" s="177">
        <f t="shared" si="121"/>
        <v>0</v>
      </c>
      <c r="P150" s="177"/>
      <c r="Q150" s="177"/>
      <c r="R150" s="177"/>
      <c r="S150" s="177">
        <f t="shared" si="122"/>
        <v>0</v>
      </c>
      <c r="T150" s="177"/>
      <c r="U150" s="177">
        <f t="shared" si="123"/>
        <v>0</v>
      </c>
      <c r="V150" s="297"/>
      <c r="W150" s="177">
        <f t="shared" si="124"/>
        <v>0</v>
      </c>
      <c r="X150" s="304"/>
      <c r="Y150" s="57"/>
      <c r="Z150" s="293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2">
        <f t="shared" si="125"/>
        <v>0</v>
      </c>
      <c r="AQ150" s="78"/>
      <c r="AR150" s="78"/>
      <c r="AS150" s="130"/>
      <c r="AT150" s="130"/>
      <c r="AU150" s="130"/>
      <c r="AV150" s="130"/>
      <c r="AW150" s="130"/>
      <c r="AX150" s="130"/>
      <c r="AY150" s="130"/>
      <c r="AZ150" s="130"/>
      <c r="BA150" s="78"/>
      <c r="BB150" s="78"/>
      <c r="BC150" s="78"/>
      <c r="BD150" s="78"/>
      <c r="BE150" s="78"/>
      <c r="BF150" s="78"/>
      <c r="BG150" s="78"/>
      <c r="BH150" s="78"/>
      <c r="BI150" s="79"/>
      <c r="BJ150" s="79"/>
      <c r="BK150" s="79"/>
      <c r="BL150" s="79"/>
      <c r="BM150" s="79"/>
      <c r="BN150" s="79"/>
      <c r="BO150" s="79"/>
      <c r="BP150" s="79"/>
      <c r="BQ150" s="79"/>
      <c r="BR150" s="79"/>
      <c r="BS150" s="79"/>
      <c r="BT150" s="79"/>
      <c r="BU150" s="79"/>
      <c r="BV150" s="79"/>
      <c r="BW150" s="79"/>
      <c r="BX150" s="79"/>
      <c r="BY150" s="79"/>
      <c r="BZ150" s="79"/>
      <c r="CA150" s="79"/>
      <c r="CB150" s="79"/>
    </row>
    <row r="151" spans="1:80" s="8" customFormat="1" ht="11.25" hidden="1" customHeight="1">
      <c r="A151" s="81" t="s">
        <v>85</v>
      </c>
      <c r="B151" s="82"/>
      <c r="C151" s="201"/>
      <c r="D151" s="250"/>
      <c r="E151" s="251"/>
      <c r="F151" s="249"/>
      <c r="G151" s="250"/>
      <c r="H151" s="251"/>
      <c r="I151" s="200"/>
      <c r="J151" s="250"/>
      <c r="K151" s="202"/>
      <c r="L151" s="201"/>
      <c r="M151" s="201"/>
      <c r="N151" s="201"/>
      <c r="O151" s="177">
        <f t="shared" si="121"/>
        <v>0</v>
      </c>
      <c r="P151" s="177"/>
      <c r="Q151" s="177"/>
      <c r="R151" s="177"/>
      <c r="S151" s="177">
        <f t="shared" si="122"/>
        <v>0</v>
      </c>
      <c r="T151" s="177"/>
      <c r="U151" s="177">
        <f t="shared" si="123"/>
        <v>0</v>
      </c>
      <c r="V151" s="297"/>
      <c r="W151" s="177">
        <f t="shared" si="124"/>
        <v>0</v>
      </c>
      <c r="X151" s="304"/>
      <c r="Y151" s="57"/>
      <c r="Z151" s="293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2">
        <f t="shared" si="125"/>
        <v>0</v>
      </c>
      <c r="AQ151" s="78"/>
      <c r="AR151" s="78"/>
      <c r="AS151" s="130"/>
      <c r="AT151" s="130"/>
      <c r="AU151" s="130"/>
      <c r="AV151" s="130"/>
      <c r="AW151" s="130"/>
      <c r="AX151" s="130"/>
      <c r="AY151" s="130"/>
      <c r="AZ151" s="130"/>
      <c r="BA151" s="78"/>
      <c r="BB151" s="78"/>
      <c r="BC151" s="78"/>
      <c r="BD151" s="78"/>
      <c r="BE151" s="78"/>
      <c r="BF151" s="78"/>
      <c r="BG151" s="78"/>
      <c r="BH151" s="78"/>
      <c r="BI151" s="79"/>
      <c r="BJ151" s="79"/>
      <c r="BK151" s="79"/>
      <c r="BL151" s="79"/>
      <c r="BM151" s="79"/>
      <c r="BN151" s="79"/>
      <c r="BO151" s="79"/>
      <c r="BP151" s="79"/>
      <c r="BQ151" s="79"/>
      <c r="BR151" s="79"/>
      <c r="BS151" s="79"/>
      <c r="BT151" s="79"/>
      <c r="BU151" s="79"/>
      <c r="BV151" s="79"/>
      <c r="BW151" s="79"/>
      <c r="BX151" s="79"/>
      <c r="BY151" s="79"/>
      <c r="BZ151" s="79"/>
      <c r="CA151" s="79"/>
      <c r="CB151" s="79"/>
    </row>
    <row r="152" spans="1:80" s="8" customFormat="1" ht="11.25" hidden="1" customHeight="1">
      <c r="A152" s="81" t="s">
        <v>86</v>
      </c>
      <c r="B152" s="82"/>
      <c r="C152" s="201"/>
      <c r="D152" s="250"/>
      <c r="E152" s="251"/>
      <c r="F152" s="249"/>
      <c r="G152" s="250"/>
      <c r="H152" s="251"/>
      <c r="I152" s="200"/>
      <c r="J152" s="250"/>
      <c r="K152" s="202"/>
      <c r="L152" s="201"/>
      <c r="M152" s="201"/>
      <c r="N152" s="201"/>
      <c r="O152" s="177">
        <f t="shared" si="121"/>
        <v>0</v>
      </c>
      <c r="P152" s="177"/>
      <c r="Q152" s="177"/>
      <c r="R152" s="177"/>
      <c r="S152" s="177">
        <f t="shared" si="122"/>
        <v>0</v>
      </c>
      <c r="T152" s="177"/>
      <c r="U152" s="177">
        <f t="shared" si="123"/>
        <v>0</v>
      </c>
      <c r="V152" s="297"/>
      <c r="W152" s="177">
        <f t="shared" si="124"/>
        <v>0</v>
      </c>
      <c r="X152" s="304"/>
      <c r="Y152" s="57"/>
      <c r="Z152" s="293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2">
        <f t="shared" si="125"/>
        <v>0</v>
      </c>
      <c r="AQ152" s="78"/>
      <c r="AR152" s="78"/>
      <c r="AS152" s="130"/>
      <c r="AT152" s="130"/>
      <c r="AU152" s="130"/>
      <c r="AV152" s="130"/>
      <c r="AW152" s="130"/>
      <c r="AX152" s="130"/>
      <c r="AY152" s="130"/>
      <c r="AZ152" s="130"/>
      <c r="BA152" s="78"/>
      <c r="BB152" s="78"/>
      <c r="BC152" s="78"/>
      <c r="BD152" s="78"/>
      <c r="BE152" s="78"/>
      <c r="BF152" s="78"/>
      <c r="BG152" s="78"/>
      <c r="BH152" s="78"/>
      <c r="BI152" s="79"/>
      <c r="BJ152" s="79"/>
      <c r="BK152" s="79"/>
      <c r="BL152" s="79"/>
      <c r="BM152" s="79"/>
      <c r="BN152" s="79"/>
      <c r="BO152" s="79"/>
      <c r="BP152" s="79"/>
      <c r="BQ152" s="79"/>
      <c r="BR152" s="79"/>
      <c r="BS152" s="79"/>
      <c r="BT152" s="79"/>
      <c r="BU152" s="79"/>
      <c r="BV152" s="79"/>
      <c r="BW152" s="79"/>
      <c r="BX152" s="79"/>
      <c r="BY152" s="79"/>
      <c r="BZ152" s="79"/>
      <c r="CA152" s="79"/>
      <c r="CB152" s="79"/>
    </row>
    <row r="153" spans="1:80" s="8" customFormat="1" ht="11.25" hidden="1" customHeight="1">
      <c r="A153" s="81" t="s">
        <v>87</v>
      </c>
      <c r="B153" s="82"/>
      <c r="C153" s="201"/>
      <c r="D153" s="250"/>
      <c r="E153" s="251"/>
      <c r="F153" s="249"/>
      <c r="G153" s="250"/>
      <c r="H153" s="251"/>
      <c r="I153" s="200"/>
      <c r="J153" s="250"/>
      <c r="K153" s="202"/>
      <c r="L153" s="201"/>
      <c r="M153" s="201"/>
      <c r="N153" s="201"/>
      <c r="O153" s="177">
        <f t="shared" si="121"/>
        <v>0</v>
      </c>
      <c r="P153" s="177"/>
      <c r="Q153" s="177"/>
      <c r="R153" s="177"/>
      <c r="S153" s="177">
        <f t="shared" si="122"/>
        <v>0</v>
      </c>
      <c r="T153" s="177"/>
      <c r="U153" s="177">
        <f t="shared" si="123"/>
        <v>0</v>
      </c>
      <c r="V153" s="297"/>
      <c r="W153" s="177">
        <f t="shared" si="124"/>
        <v>0</v>
      </c>
      <c r="X153" s="304"/>
      <c r="Y153" s="57"/>
      <c r="Z153" s="293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2">
        <f t="shared" si="125"/>
        <v>0</v>
      </c>
      <c r="AQ153" s="78"/>
      <c r="AR153" s="78"/>
      <c r="AS153" s="130"/>
      <c r="AT153" s="130"/>
      <c r="AU153" s="130"/>
      <c r="AV153" s="130"/>
      <c r="AW153" s="130"/>
      <c r="AX153" s="130"/>
      <c r="AY153" s="130"/>
      <c r="AZ153" s="130"/>
      <c r="BA153" s="78"/>
      <c r="BB153" s="78"/>
      <c r="BC153" s="78"/>
      <c r="BD153" s="78"/>
      <c r="BE153" s="78"/>
      <c r="BF153" s="78"/>
      <c r="BG153" s="78"/>
      <c r="BH153" s="78"/>
      <c r="BI153" s="79"/>
      <c r="BJ153" s="79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79"/>
      <c r="BV153" s="79"/>
      <c r="BW153" s="79"/>
      <c r="BX153" s="79"/>
      <c r="BY153" s="79"/>
      <c r="BZ153" s="79"/>
      <c r="CA153" s="79"/>
      <c r="CB153" s="79"/>
    </row>
    <row r="154" spans="1:80" s="8" customFormat="1" ht="11.25" hidden="1" customHeight="1">
      <c r="A154" s="81" t="s">
        <v>88</v>
      </c>
      <c r="B154" s="82"/>
      <c r="C154" s="201"/>
      <c r="D154" s="250"/>
      <c r="E154" s="251"/>
      <c r="F154" s="249"/>
      <c r="G154" s="250"/>
      <c r="H154" s="251"/>
      <c r="I154" s="200"/>
      <c r="J154" s="250"/>
      <c r="K154" s="202"/>
      <c r="L154" s="201"/>
      <c r="M154" s="201"/>
      <c r="N154" s="201"/>
      <c r="O154" s="177">
        <f t="shared" si="121"/>
        <v>0</v>
      </c>
      <c r="P154" s="177"/>
      <c r="Q154" s="177"/>
      <c r="R154" s="177"/>
      <c r="S154" s="177">
        <f t="shared" si="122"/>
        <v>0</v>
      </c>
      <c r="T154" s="177"/>
      <c r="U154" s="177">
        <f t="shared" si="123"/>
        <v>0</v>
      </c>
      <c r="V154" s="297"/>
      <c r="W154" s="177">
        <f t="shared" si="124"/>
        <v>0</v>
      </c>
      <c r="X154" s="304"/>
      <c r="Y154" s="57"/>
      <c r="Z154" s="293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2">
        <f t="shared" si="125"/>
        <v>0</v>
      </c>
      <c r="AQ154" s="78"/>
      <c r="AR154" s="78"/>
      <c r="AS154" s="130"/>
      <c r="AT154" s="130"/>
      <c r="AU154" s="130"/>
      <c r="AV154" s="130"/>
      <c r="AW154" s="130"/>
      <c r="AX154" s="130"/>
      <c r="AY154" s="130"/>
      <c r="AZ154" s="130"/>
      <c r="BA154" s="78"/>
      <c r="BB154" s="78"/>
      <c r="BC154" s="78"/>
      <c r="BD154" s="78"/>
      <c r="BE154" s="78"/>
      <c r="BF154" s="78"/>
      <c r="BG154" s="78"/>
      <c r="BH154" s="78"/>
      <c r="BI154" s="79"/>
      <c r="BJ154" s="79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9"/>
      <c r="BV154" s="79"/>
      <c r="BW154" s="79"/>
      <c r="BX154" s="79"/>
      <c r="BY154" s="79"/>
      <c r="BZ154" s="79"/>
      <c r="CA154" s="79"/>
      <c r="CB154" s="79"/>
    </row>
    <row r="155" spans="1:80" s="8" customFormat="1" ht="11.25" hidden="1" customHeight="1">
      <c r="A155" s="81" t="s">
        <v>89</v>
      </c>
      <c r="B155" s="82"/>
      <c r="C155" s="201"/>
      <c r="D155" s="250"/>
      <c r="E155" s="251"/>
      <c r="F155" s="249"/>
      <c r="G155" s="250"/>
      <c r="H155" s="251"/>
      <c r="I155" s="200"/>
      <c r="J155" s="250"/>
      <c r="K155" s="202"/>
      <c r="L155" s="201"/>
      <c r="M155" s="201"/>
      <c r="N155" s="201"/>
      <c r="O155" s="177">
        <f t="shared" si="121"/>
        <v>0</v>
      </c>
      <c r="P155" s="177"/>
      <c r="Q155" s="177"/>
      <c r="R155" s="177"/>
      <c r="S155" s="177">
        <f t="shared" si="122"/>
        <v>0</v>
      </c>
      <c r="T155" s="177"/>
      <c r="U155" s="177">
        <f t="shared" si="123"/>
        <v>0</v>
      </c>
      <c r="V155" s="297"/>
      <c r="W155" s="177">
        <f t="shared" si="124"/>
        <v>0</v>
      </c>
      <c r="X155" s="304"/>
      <c r="Y155" s="57"/>
      <c r="Z155" s="293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2">
        <f t="shared" si="125"/>
        <v>0</v>
      </c>
      <c r="AQ155" s="78"/>
      <c r="AR155" s="78"/>
      <c r="AS155" s="130"/>
      <c r="AT155" s="130"/>
      <c r="AU155" s="130"/>
      <c r="AV155" s="130"/>
      <c r="AW155" s="130"/>
      <c r="AX155" s="130"/>
      <c r="AY155" s="130"/>
      <c r="AZ155" s="130"/>
      <c r="BA155" s="78"/>
      <c r="BB155" s="78"/>
      <c r="BC155" s="78"/>
      <c r="BD155" s="78"/>
      <c r="BE155" s="78"/>
      <c r="BF155" s="78"/>
      <c r="BG155" s="78"/>
      <c r="BH155" s="78"/>
      <c r="BI155" s="79"/>
      <c r="BJ155" s="79"/>
      <c r="BK155" s="79"/>
      <c r="BL155" s="79"/>
      <c r="BM155" s="79"/>
      <c r="BN155" s="79"/>
      <c r="BO155" s="79"/>
      <c r="BP155" s="79"/>
      <c r="BQ155" s="79"/>
      <c r="BR155" s="79"/>
      <c r="BS155" s="79"/>
      <c r="BT155" s="79"/>
      <c r="BU155" s="79"/>
      <c r="BV155" s="79"/>
      <c r="BW155" s="79"/>
      <c r="BX155" s="79"/>
      <c r="BY155" s="79"/>
      <c r="BZ155" s="79"/>
      <c r="CA155" s="79"/>
      <c r="CB155" s="79"/>
    </row>
    <row r="156" spans="1:80" s="8" customFormat="1" ht="11.25" hidden="1" customHeight="1">
      <c r="A156" s="81" t="s">
        <v>90</v>
      </c>
      <c r="B156" s="82"/>
      <c r="C156" s="201"/>
      <c r="D156" s="250"/>
      <c r="E156" s="251"/>
      <c r="F156" s="249"/>
      <c r="G156" s="250"/>
      <c r="H156" s="251"/>
      <c r="I156" s="200"/>
      <c r="J156" s="250"/>
      <c r="K156" s="202"/>
      <c r="L156" s="201"/>
      <c r="M156" s="201"/>
      <c r="N156" s="201"/>
      <c r="O156" s="177">
        <f t="shared" si="121"/>
        <v>0</v>
      </c>
      <c r="P156" s="177"/>
      <c r="Q156" s="177"/>
      <c r="R156" s="177"/>
      <c r="S156" s="177">
        <f t="shared" si="122"/>
        <v>0</v>
      </c>
      <c r="T156" s="177"/>
      <c r="U156" s="177">
        <f t="shared" si="123"/>
        <v>0</v>
      </c>
      <c r="V156" s="297"/>
      <c r="W156" s="177">
        <f t="shared" si="124"/>
        <v>0</v>
      </c>
      <c r="X156" s="304"/>
      <c r="Y156" s="57"/>
      <c r="Z156" s="293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2">
        <f t="shared" si="125"/>
        <v>0</v>
      </c>
      <c r="AQ156" s="78"/>
      <c r="AR156" s="78"/>
      <c r="AS156" s="130"/>
      <c r="AT156" s="130"/>
      <c r="AU156" s="130"/>
      <c r="AV156" s="130"/>
      <c r="AW156" s="130"/>
      <c r="AX156" s="130"/>
      <c r="AY156" s="130"/>
      <c r="AZ156" s="130"/>
      <c r="BA156" s="78"/>
      <c r="BB156" s="78"/>
      <c r="BC156" s="78"/>
      <c r="BD156" s="78"/>
      <c r="BE156" s="78"/>
      <c r="BF156" s="78"/>
      <c r="BG156" s="78"/>
      <c r="BH156" s="78"/>
      <c r="BI156" s="79"/>
      <c r="BJ156" s="79"/>
      <c r="BK156" s="79"/>
      <c r="BL156" s="79"/>
      <c r="BM156" s="79"/>
      <c r="BN156" s="79"/>
      <c r="BO156" s="79"/>
      <c r="BP156" s="79"/>
      <c r="BQ156" s="79"/>
      <c r="BR156" s="79"/>
      <c r="BS156" s="79"/>
      <c r="BT156" s="79"/>
      <c r="BU156" s="79"/>
      <c r="BV156" s="79"/>
      <c r="BW156" s="79"/>
      <c r="BX156" s="79"/>
      <c r="BY156" s="79"/>
      <c r="BZ156" s="79"/>
      <c r="CA156" s="79"/>
      <c r="CB156" s="79"/>
    </row>
    <row r="157" spans="1:80" s="8" customFormat="1" ht="11.25" hidden="1" customHeight="1">
      <c r="A157" s="81" t="s">
        <v>91</v>
      </c>
      <c r="B157" s="82"/>
      <c r="C157" s="201"/>
      <c r="D157" s="250"/>
      <c r="E157" s="251"/>
      <c r="F157" s="249"/>
      <c r="G157" s="250"/>
      <c r="H157" s="251"/>
      <c r="I157" s="200"/>
      <c r="J157" s="250"/>
      <c r="K157" s="202"/>
      <c r="L157" s="201"/>
      <c r="M157" s="201"/>
      <c r="N157" s="201"/>
      <c r="O157" s="177">
        <f t="shared" si="121"/>
        <v>0</v>
      </c>
      <c r="P157" s="177"/>
      <c r="Q157" s="177"/>
      <c r="R157" s="177"/>
      <c r="S157" s="177">
        <f t="shared" si="122"/>
        <v>0</v>
      </c>
      <c r="T157" s="177"/>
      <c r="U157" s="177">
        <f t="shared" si="123"/>
        <v>0</v>
      </c>
      <c r="V157" s="297"/>
      <c r="W157" s="177">
        <f t="shared" si="124"/>
        <v>0</v>
      </c>
      <c r="X157" s="304"/>
      <c r="Y157" s="57"/>
      <c r="Z157" s="293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2">
        <f t="shared" si="125"/>
        <v>0</v>
      </c>
      <c r="AQ157" s="78"/>
      <c r="AR157" s="78"/>
      <c r="AS157" s="130"/>
      <c r="AT157" s="130"/>
      <c r="AU157" s="130"/>
      <c r="AV157" s="130"/>
      <c r="AW157" s="130"/>
      <c r="AX157" s="130"/>
      <c r="AY157" s="130"/>
      <c r="AZ157" s="130"/>
      <c r="BA157" s="78"/>
      <c r="BB157" s="78"/>
      <c r="BC157" s="78"/>
      <c r="BD157" s="78"/>
      <c r="BE157" s="78"/>
      <c r="BF157" s="78"/>
      <c r="BG157" s="78"/>
      <c r="BH157" s="78"/>
      <c r="BI157" s="79"/>
      <c r="BJ157" s="79"/>
      <c r="BK157" s="79"/>
      <c r="BL157" s="79"/>
      <c r="BM157" s="79"/>
      <c r="BN157" s="79"/>
      <c r="BO157" s="79"/>
      <c r="BP157" s="79"/>
      <c r="BQ157" s="79"/>
      <c r="BR157" s="79"/>
      <c r="BS157" s="79"/>
      <c r="BT157" s="79"/>
      <c r="BU157" s="79"/>
      <c r="BV157" s="79"/>
      <c r="BW157" s="79"/>
      <c r="BX157" s="79"/>
      <c r="BY157" s="79"/>
      <c r="BZ157" s="79"/>
      <c r="CA157" s="79"/>
      <c r="CB157" s="79"/>
    </row>
    <row r="158" spans="1:80" s="8" customFormat="1" ht="11.25" hidden="1" customHeight="1">
      <c r="A158" s="81" t="s">
        <v>92</v>
      </c>
      <c r="B158" s="82"/>
      <c r="C158" s="201"/>
      <c r="D158" s="250"/>
      <c r="E158" s="251"/>
      <c r="F158" s="249"/>
      <c r="G158" s="250"/>
      <c r="H158" s="251"/>
      <c r="I158" s="200"/>
      <c r="J158" s="250"/>
      <c r="K158" s="202"/>
      <c r="L158" s="201"/>
      <c r="M158" s="201"/>
      <c r="N158" s="201"/>
      <c r="O158" s="177">
        <f t="shared" si="121"/>
        <v>0</v>
      </c>
      <c r="P158" s="177"/>
      <c r="Q158" s="177"/>
      <c r="R158" s="177"/>
      <c r="S158" s="177">
        <f t="shared" si="122"/>
        <v>0</v>
      </c>
      <c r="T158" s="177"/>
      <c r="U158" s="177">
        <f t="shared" si="123"/>
        <v>0</v>
      </c>
      <c r="V158" s="297"/>
      <c r="W158" s="177">
        <f t="shared" si="124"/>
        <v>0</v>
      </c>
      <c r="X158" s="304"/>
      <c r="Y158" s="57"/>
      <c r="Z158" s="293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2">
        <f t="shared" si="125"/>
        <v>0</v>
      </c>
      <c r="AQ158" s="78"/>
      <c r="AR158" s="78"/>
      <c r="AS158" s="130"/>
      <c r="AT158" s="130"/>
      <c r="AU158" s="130"/>
      <c r="AV158" s="130"/>
      <c r="AW158" s="130"/>
      <c r="AX158" s="130"/>
      <c r="AY158" s="130"/>
      <c r="AZ158" s="130"/>
      <c r="BA158" s="78"/>
      <c r="BB158" s="78"/>
      <c r="BC158" s="78"/>
      <c r="BD158" s="78"/>
      <c r="BE158" s="78"/>
      <c r="BF158" s="78"/>
      <c r="BG158" s="78"/>
      <c r="BH158" s="78"/>
      <c r="BI158" s="79"/>
      <c r="BJ158" s="79"/>
      <c r="BK158" s="79"/>
      <c r="BL158" s="79"/>
      <c r="BM158" s="79"/>
      <c r="BN158" s="79"/>
      <c r="BO158" s="79"/>
      <c r="BP158" s="79"/>
      <c r="BQ158" s="79"/>
      <c r="BR158" s="79"/>
      <c r="BS158" s="79"/>
      <c r="BT158" s="79"/>
      <c r="BU158" s="79"/>
      <c r="BV158" s="79"/>
      <c r="BW158" s="79"/>
      <c r="BX158" s="79"/>
      <c r="BY158" s="79"/>
      <c r="BZ158" s="79"/>
      <c r="CA158" s="79"/>
      <c r="CB158" s="79"/>
    </row>
    <row r="159" spans="1:80" s="8" customFormat="1" ht="11.25" hidden="1" customHeight="1">
      <c r="A159" s="81" t="s">
        <v>93</v>
      </c>
      <c r="B159" s="82"/>
      <c r="C159" s="201"/>
      <c r="D159" s="250"/>
      <c r="E159" s="251"/>
      <c r="F159" s="249"/>
      <c r="G159" s="250"/>
      <c r="H159" s="251"/>
      <c r="I159" s="200"/>
      <c r="J159" s="250"/>
      <c r="K159" s="202"/>
      <c r="L159" s="201"/>
      <c r="M159" s="201"/>
      <c r="N159" s="201"/>
      <c r="O159" s="177">
        <f t="shared" si="121"/>
        <v>0</v>
      </c>
      <c r="P159" s="177"/>
      <c r="Q159" s="177"/>
      <c r="R159" s="177"/>
      <c r="S159" s="177">
        <f t="shared" si="122"/>
        <v>0</v>
      </c>
      <c r="T159" s="177"/>
      <c r="U159" s="177">
        <f t="shared" si="123"/>
        <v>0</v>
      </c>
      <c r="V159" s="297"/>
      <c r="W159" s="177">
        <f t="shared" si="124"/>
        <v>0</v>
      </c>
      <c r="X159" s="304"/>
      <c r="Y159" s="57"/>
      <c r="Z159" s="293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2">
        <f t="shared" si="125"/>
        <v>0</v>
      </c>
      <c r="AQ159" s="78"/>
      <c r="AR159" s="78"/>
      <c r="AS159" s="130"/>
      <c r="AT159" s="130"/>
      <c r="AU159" s="130"/>
      <c r="AV159" s="130"/>
      <c r="AW159" s="130"/>
      <c r="AX159" s="130"/>
      <c r="AY159" s="130"/>
      <c r="AZ159" s="130"/>
      <c r="BA159" s="78"/>
      <c r="BB159" s="78"/>
      <c r="BC159" s="78"/>
      <c r="BD159" s="78"/>
      <c r="BE159" s="78"/>
      <c r="BF159" s="78"/>
      <c r="BG159" s="78"/>
      <c r="BH159" s="78"/>
      <c r="BI159" s="79"/>
      <c r="BJ159" s="79"/>
      <c r="BK159" s="79"/>
      <c r="BL159" s="79"/>
      <c r="BM159" s="79"/>
      <c r="BN159" s="79"/>
      <c r="BO159" s="79"/>
      <c r="BP159" s="79"/>
      <c r="BQ159" s="79"/>
      <c r="BR159" s="79"/>
      <c r="BS159" s="79"/>
      <c r="BT159" s="79"/>
      <c r="BU159" s="79"/>
      <c r="BV159" s="79"/>
      <c r="BW159" s="79"/>
      <c r="BX159" s="79"/>
      <c r="BY159" s="79"/>
      <c r="BZ159" s="79"/>
      <c r="CA159" s="79"/>
      <c r="CB159" s="79"/>
    </row>
    <row r="160" spans="1:80" s="8" customFormat="1" ht="11.25" hidden="1" customHeight="1">
      <c r="A160" s="81" t="s">
        <v>94</v>
      </c>
      <c r="B160" s="82"/>
      <c r="C160" s="201"/>
      <c r="D160" s="250"/>
      <c r="E160" s="251"/>
      <c r="F160" s="249"/>
      <c r="G160" s="250"/>
      <c r="H160" s="251"/>
      <c r="I160" s="200"/>
      <c r="J160" s="250"/>
      <c r="K160" s="202"/>
      <c r="L160" s="201"/>
      <c r="M160" s="201"/>
      <c r="N160" s="201"/>
      <c r="O160" s="177">
        <f t="shared" si="121"/>
        <v>0</v>
      </c>
      <c r="P160" s="177"/>
      <c r="Q160" s="177"/>
      <c r="R160" s="177"/>
      <c r="S160" s="177">
        <f t="shared" si="122"/>
        <v>0</v>
      </c>
      <c r="T160" s="177"/>
      <c r="U160" s="177">
        <f t="shared" si="123"/>
        <v>0</v>
      </c>
      <c r="V160" s="297"/>
      <c r="W160" s="177">
        <f t="shared" si="124"/>
        <v>0</v>
      </c>
      <c r="X160" s="304"/>
      <c r="Y160" s="57"/>
      <c r="Z160" s="293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2">
        <f t="shared" si="125"/>
        <v>0</v>
      </c>
      <c r="AQ160" s="78"/>
      <c r="AR160" s="78"/>
      <c r="AS160" s="130"/>
      <c r="AT160" s="130"/>
      <c r="AU160" s="130"/>
      <c r="AV160" s="130"/>
      <c r="AW160" s="130"/>
      <c r="AX160" s="130"/>
      <c r="AY160" s="130"/>
      <c r="AZ160" s="130"/>
      <c r="BA160" s="78"/>
      <c r="BB160" s="78"/>
      <c r="BC160" s="78"/>
      <c r="BD160" s="78"/>
      <c r="BE160" s="78"/>
      <c r="BF160" s="78"/>
      <c r="BG160" s="78"/>
      <c r="BH160" s="78"/>
      <c r="BI160" s="79"/>
      <c r="BJ160" s="79"/>
      <c r="BK160" s="79"/>
      <c r="BL160" s="79"/>
      <c r="BM160" s="79"/>
      <c r="BN160" s="79"/>
      <c r="BO160" s="79"/>
      <c r="BP160" s="79"/>
      <c r="BQ160" s="79"/>
      <c r="BR160" s="79"/>
      <c r="BS160" s="79"/>
      <c r="BT160" s="79"/>
      <c r="BU160" s="79"/>
      <c r="BV160" s="79"/>
      <c r="BW160" s="79"/>
      <c r="BX160" s="79"/>
      <c r="BY160" s="79"/>
      <c r="BZ160" s="79"/>
      <c r="CA160" s="79"/>
      <c r="CB160" s="79"/>
    </row>
    <row r="161" spans="1:80" s="8" customFormat="1" ht="11.25" hidden="1" customHeight="1">
      <c r="A161" s="81" t="s">
        <v>95</v>
      </c>
      <c r="B161" s="82"/>
      <c r="C161" s="201"/>
      <c r="D161" s="250"/>
      <c r="E161" s="251"/>
      <c r="F161" s="249"/>
      <c r="G161" s="250"/>
      <c r="H161" s="251"/>
      <c r="I161" s="200"/>
      <c r="J161" s="250"/>
      <c r="K161" s="202"/>
      <c r="L161" s="201"/>
      <c r="M161" s="201"/>
      <c r="N161" s="201"/>
      <c r="O161" s="177">
        <f t="shared" si="121"/>
        <v>0</v>
      </c>
      <c r="P161" s="177"/>
      <c r="Q161" s="177"/>
      <c r="R161" s="177"/>
      <c r="S161" s="177">
        <f t="shared" si="122"/>
        <v>0</v>
      </c>
      <c r="T161" s="177"/>
      <c r="U161" s="177">
        <f t="shared" si="123"/>
        <v>0</v>
      </c>
      <c r="V161" s="297"/>
      <c r="W161" s="177">
        <f t="shared" si="124"/>
        <v>0</v>
      </c>
      <c r="X161" s="304"/>
      <c r="Y161" s="57"/>
      <c r="Z161" s="293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2">
        <f t="shared" si="125"/>
        <v>0</v>
      </c>
      <c r="AQ161" s="78"/>
      <c r="AR161" s="78"/>
      <c r="AS161" s="130"/>
      <c r="AT161" s="130"/>
      <c r="AU161" s="130"/>
      <c r="AV161" s="130"/>
      <c r="AW161" s="130"/>
      <c r="AX161" s="130"/>
      <c r="AY161" s="130"/>
      <c r="AZ161" s="130"/>
      <c r="BA161" s="78"/>
      <c r="BB161" s="78"/>
      <c r="BC161" s="78"/>
      <c r="BD161" s="78"/>
      <c r="BE161" s="78"/>
      <c r="BF161" s="78"/>
      <c r="BG161" s="78"/>
      <c r="BH161" s="78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79"/>
      <c r="BT161" s="79"/>
      <c r="BU161" s="79"/>
      <c r="BV161" s="79"/>
      <c r="BW161" s="79"/>
      <c r="BX161" s="79"/>
      <c r="BY161" s="79"/>
      <c r="BZ161" s="79"/>
      <c r="CA161" s="79"/>
      <c r="CB161" s="79"/>
    </row>
    <row r="162" spans="1:80" s="8" customFormat="1" ht="11.25" hidden="1" customHeight="1">
      <c r="A162" s="81" t="s">
        <v>96</v>
      </c>
      <c r="B162" s="82"/>
      <c r="C162" s="201"/>
      <c r="D162" s="250"/>
      <c r="E162" s="251"/>
      <c r="F162" s="249"/>
      <c r="G162" s="250"/>
      <c r="H162" s="251"/>
      <c r="I162" s="200"/>
      <c r="J162" s="250"/>
      <c r="K162" s="202"/>
      <c r="L162" s="201"/>
      <c r="M162" s="201"/>
      <c r="N162" s="201"/>
      <c r="O162" s="177">
        <f t="shared" si="121"/>
        <v>0</v>
      </c>
      <c r="P162" s="177"/>
      <c r="Q162" s="177"/>
      <c r="R162" s="177"/>
      <c r="S162" s="177">
        <f t="shared" si="122"/>
        <v>0</v>
      </c>
      <c r="T162" s="177"/>
      <c r="U162" s="177">
        <f t="shared" si="123"/>
        <v>0</v>
      </c>
      <c r="V162" s="297"/>
      <c r="W162" s="177">
        <f t="shared" si="124"/>
        <v>0</v>
      </c>
      <c r="X162" s="304"/>
      <c r="Y162" s="57"/>
      <c r="Z162" s="293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2">
        <f t="shared" si="125"/>
        <v>0</v>
      </c>
      <c r="AQ162" s="78"/>
      <c r="AR162" s="78"/>
      <c r="AS162" s="130"/>
      <c r="AT162" s="130"/>
      <c r="AU162" s="130"/>
      <c r="AV162" s="130"/>
      <c r="AW162" s="130"/>
      <c r="AX162" s="130"/>
      <c r="AY162" s="130"/>
      <c r="AZ162" s="130"/>
      <c r="BA162" s="78"/>
      <c r="BB162" s="78"/>
      <c r="BC162" s="78"/>
      <c r="BD162" s="78"/>
      <c r="BE162" s="78"/>
      <c r="BF162" s="78"/>
      <c r="BG162" s="78"/>
      <c r="BH162" s="78"/>
      <c r="BI162" s="79"/>
      <c r="BJ162" s="79"/>
      <c r="BK162" s="79"/>
      <c r="BL162" s="79"/>
      <c r="BM162" s="79"/>
      <c r="BN162" s="79"/>
      <c r="BO162" s="79"/>
      <c r="BP162" s="79"/>
      <c r="BQ162" s="79"/>
      <c r="BR162" s="79"/>
      <c r="BS162" s="79"/>
      <c r="BT162" s="79"/>
      <c r="BU162" s="79"/>
      <c r="BV162" s="79"/>
      <c r="BW162" s="79"/>
      <c r="BX162" s="79"/>
      <c r="BY162" s="79"/>
      <c r="BZ162" s="79"/>
      <c r="CA162" s="79"/>
      <c r="CB162" s="79"/>
    </row>
    <row r="163" spans="1:80" s="8" customFormat="1" ht="11.25" hidden="1" customHeight="1">
      <c r="A163" s="81" t="s">
        <v>97</v>
      </c>
      <c r="B163" s="82"/>
      <c r="C163" s="201"/>
      <c r="D163" s="250"/>
      <c r="E163" s="251"/>
      <c r="F163" s="249"/>
      <c r="G163" s="250"/>
      <c r="H163" s="251"/>
      <c r="I163" s="200"/>
      <c r="J163" s="250"/>
      <c r="K163" s="202"/>
      <c r="L163" s="201"/>
      <c r="M163" s="201"/>
      <c r="N163" s="201"/>
      <c r="O163" s="177">
        <f t="shared" si="121"/>
        <v>0</v>
      </c>
      <c r="P163" s="177"/>
      <c r="Q163" s="177"/>
      <c r="R163" s="177"/>
      <c r="S163" s="177">
        <f t="shared" si="122"/>
        <v>0</v>
      </c>
      <c r="T163" s="177"/>
      <c r="U163" s="177">
        <f t="shared" si="123"/>
        <v>0</v>
      </c>
      <c r="V163" s="297"/>
      <c r="W163" s="177">
        <f t="shared" si="124"/>
        <v>0</v>
      </c>
      <c r="X163" s="304"/>
      <c r="Y163" s="57"/>
      <c r="Z163" s="293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2">
        <f t="shared" si="125"/>
        <v>0</v>
      </c>
      <c r="AQ163" s="78"/>
      <c r="AR163" s="78"/>
      <c r="AS163" s="130"/>
      <c r="AT163" s="130"/>
      <c r="AU163" s="130"/>
      <c r="AV163" s="130"/>
      <c r="AW163" s="130"/>
      <c r="AX163" s="130"/>
      <c r="AY163" s="130"/>
      <c r="AZ163" s="130"/>
      <c r="BA163" s="78"/>
      <c r="BB163" s="78"/>
      <c r="BC163" s="78"/>
      <c r="BD163" s="78"/>
      <c r="BE163" s="78"/>
      <c r="BF163" s="78"/>
      <c r="BG163" s="78"/>
      <c r="BH163" s="78"/>
      <c r="BI163" s="79"/>
      <c r="BJ163" s="79"/>
      <c r="BK163" s="79"/>
      <c r="BL163" s="79"/>
      <c r="BM163" s="79"/>
      <c r="BN163" s="79"/>
      <c r="BO163" s="79"/>
      <c r="BP163" s="79"/>
      <c r="BQ163" s="79"/>
      <c r="BR163" s="79"/>
      <c r="BS163" s="79"/>
      <c r="BT163" s="79"/>
      <c r="BU163" s="79"/>
      <c r="BV163" s="79"/>
      <c r="BW163" s="79"/>
      <c r="BX163" s="79"/>
      <c r="BY163" s="79"/>
      <c r="BZ163" s="79"/>
      <c r="CA163" s="79"/>
      <c r="CB163" s="79"/>
    </row>
    <row r="164" spans="1:80" s="8" customFormat="1" ht="11.25" hidden="1" customHeight="1">
      <c r="A164" s="81" t="s">
        <v>98</v>
      </c>
      <c r="B164" s="82"/>
      <c r="C164" s="201"/>
      <c r="D164" s="250"/>
      <c r="E164" s="251"/>
      <c r="F164" s="249"/>
      <c r="G164" s="250"/>
      <c r="H164" s="251"/>
      <c r="I164" s="200"/>
      <c r="J164" s="250"/>
      <c r="K164" s="202"/>
      <c r="L164" s="201"/>
      <c r="M164" s="201"/>
      <c r="N164" s="201"/>
      <c r="O164" s="177">
        <f t="shared" si="121"/>
        <v>0</v>
      </c>
      <c r="P164" s="177"/>
      <c r="Q164" s="177"/>
      <c r="R164" s="177"/>
      <c r="S164" s="177">
        <f t="shared" si="122"/>
        <v>0</v>
      </c>
      <c r="T164" s="177"/>
      <c r="U164" s="177">
        <f t="shared" si="123"/>
        <v>0</v>
      </c>
      <c r="V164" s="297"/>
      <c r="W164" s="177">
        <f t="shared" si="124"/>
        <v>0</v>
      </c>
      <c r="X164" s="304"/>
      <c r="Y164" s="57"/>
      <c r="Z164" s="293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2">
        <f t="shared" si="125"/>
        <v>0</v>
      </c>
      <c r="AQ164" s="78"/>
      <c r="AR164" s="78"/>
      <c r="AS164" s="130"/>
      <c r="AT164" s="130"/>
      <c r="AU164" s="130"/>
      <c r="AV164" s="130"/>
      <c r="AW164" s="130"/>
      <c r="AX164" s="130"/>
      <c r="AY164" s="130"/>
      <c r="AZ164" s="130"/>
      <c r="BA164" s="78"/>
      <c r="BB164" s="78"/>
      <c r="BC164" s="78"/>
      <c r="BD164" s="78"/>
      <c r="BE164" s="78"/>
      <c r="BF164" s="78"/>
      <c r="BG164" s="78"/>
      <c r="BH164" s="78"/>
      <c r="BI164" s="79"/>
      <c r="BJ164" s="79"/>
      <c r="BK164" s="79"/>
      <c r="BL164" s="79"/>
      <c r="BM164" s="79"/>
      <c r="BN164" s="79"/>
      <c r="BO164" s="79"/>
      <c r="BP164" s="79"/>
      <c r="BQ164" s="79"/>
      <c r="BR164" s="79"/>
      <c r="BS164" s="79"/>
      <c r="BT164" s="79"/>
      <c r="BU164" s="79"/>
      <c r="BV164" s="79"/>
      <c r="BW164" s="79"/>
      <c r="BX164" s="79"/>
      <c r="BY164" s="79"/>
      <c r="BZ164" s="79"/>
      <c r="CA164" s="79"/>
      <c r="CB164" s="79"/>
    </row>
    <row r="165" spans="1:80" s="8" customFormat="1" ht="11.25" hidden="1" customHeight="1">
      <c r="A165" s="81" t="s">
        <v>99</v>
      </c>
      <c r="B165" s="82"/>
      <c r="C165" s="201"/>
      <c r="D165" s="250"/>
      <c r="E165" s="251"/>
      <c r="F165" s="249"/>
      <c r="G165" s="250"/>
      <c r="H165" s="251"/>
      <c r="I165" s="200"/>
      <c r="J165" s="250"/>
      <c r="K165" s="202"/>
      <c r="L165" s="201"/>
      <c r="M165" s="201"/>
      <c r="N165" s="201"/>
      <c r="O165" s="177">
        <f t="shared" si="121"/>
        <v>0</v>
      </c>
      <c r="P165" s="177"/>
      <c r="Q165" s="177"/>
      <c r="R165" s="177"/>
      <c r="S165" s="177">
        <f t="shared" si="122"/>
        <v>0</v>
      </c>
      <c r="T165" s="177"/>
      <c r="U165" s="177">
        <f t="shared" si="123"/>
        <v>0</v>
      </c>
      <c r="V165" s="297"/>
      <c r="W165" s="177">
        <f t="shared" si="124"/>
        <v>0</v>
      </c>
      <c r="X165" s="304"/>
      <c r="Y165" s="57"/>
      <c r="Z165" s="293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2">
        <f t="shared" si="125"/>
        <v>0</v>
      </c>
      <c r="AQ165" s="78"/>
      <c r="AR165" s="78"/>
      <c r="AS165" s="130"/>
      <c r="AT165" s="130"/>
      <c r="AU165" s="130"/>
      <c r="AV165" s="130"/>
      <c r="AW165" s="130"/>
      <c r="AX165" s="130"/>
      <c r="AY165" s="130"/>
      <c r="AZ165" s="130"/>
      <c r="BA165" s="78"/>
      <c r="BB165" s="78"/>
      <c r="BC165" s="78"/>
      <c r="BD165" s="78"/>
      <c r="BE165" s="78"/>
      <c r="BF165" s="78"/>
      <c r="BG165" s="78"/>
      <c r="BH165" s="78"/>
      <c r="BI165" s="79"/>
      <c r="BJ165" s="79"/>
      <c r="BK165" s="79"/>
      <c r="BL165" s="79"/>
      <c r="BM165" s="79"/>
      <c r="BN165" s="79"/>
      <c r="BO165" s="79"/>
      <c r="BP165" s="79"/>
      <c r="BQ165" s="79"/>
      <c r="BR165" s="79"/>
      <c r="BS165" s="79"/>
      <c r="BT165" s="79"/>
      <c r="BU165" s="79"/>
      <c r="BV165" s="79"/>
      <c r="BW165" s="79"/>
      <c r="BX165" s="79"/>
      <c r="BY165" s="79"/>
      <c r="BZ165" s="79"/>
      <c r="CA165" s="79"/>
      <c r="CB165" s="79"/>
    </row>
    <row r="166" spans="1:80" s="8" customFormat="1" ht="11.25" hidden="1" customHeight="1">
      <c r="A166" s="81" t="s">
        <v>100</v>
      </c>
      <c r="B166" s="82"/>
      <c r="C166" s="201"/>
      <c r="D166" s="250"/>
      <c r="E166" s="251"/>
      <c r="F166" s="249"/>
      <c r="G166" s="250"/>
      <c r="H166" s="251"/>
      <c r="I166" s="200"/>
      <c r="J166" s="250"/>
      <c r="K166" s="202"/>
      <c r="L166" s="201"/>
      <c r="M166" s="201"/>
      <c r="N166" s="201"/>
      <c r="O166" s="177">
        <f t="shared" si="121"/>
        <v>0</v>
      </c>
      <c r="P166" s="177"/>
      <c r="Q166" s="177"/>
      <c r="R166" s="177"/>
      <c r="S166" s="177">
        <f t="shared" si="122"/>
        <v>0</v>
      </c>
      <c r="T166" s="177"/>
      <c r="U166" s="177">
        <f t="shared" si="123"/>
        <v>0</v>
      </c>
      <c r="V166" s="297"/>
      <c r="W166" s="177">
        <f t="shared" si="124"/>
        <v>0</v>
      </c>
      <c r="X166" s="304"/>
      <c r="Y166" s="57"/>
      <c r="Z166" s="293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2">
        <f t="shared" si="125"/>
        <v>0</v>
      </c>
      <c r="AQ166" s="78"/>
      <c r="AR166" s="78"/>
      <c r="AS166" s="130"/>
      <c r="AT166" s="130"/>
      <c r="AU166" s="130"/>
      <c r="AV166" s="130"/>
      <c r="AW166" s="130"/>
      <c r="AX166" s="130"/>
      <c r="AY166" s="130"/>
      <c r="AZ166" s="130"/>
      <c r="BA166" s="78"/>
      <c r="BB166" s="78"/>
      <c r="BC166" s="78"/>
      <c r="BD166" s="78"/>
      <c r="BE166" s="78"/>
      <c r="BF166" s="78"/>
      <c r="BG166" s="78"/>
      <c r="BH166" s="78"/>
      <c r="BI166" s="79"/>
      <c r="BJ166" s="79"/>
      <c r="BK166" s="79"/>
      <c r="BL166" s="79"/>
      <c r="BM166" s="79"/>
      <c r="BN166" s="79"/>
      <c r="BO166" s="79"/>
      <c r="BP166" s="79"/>
      <c r="BQ166" s="79"/>
      <c r="BR166" s="79"/>
      <c r="BS166" s="79"/>
      <c r="BT166" s="79"/>
      <c r="BU166" s="79"/>
      <c r="BV166" s="79"/>
      <c r="BW166" s="79"/>
      <c r="BX166" s="79"/>
      <c r="BY166" s="79"/>
      <c r="BZ166" s="79"/>
      <c r="CA166" s="79"/>
      <c r="CB166" s="79"/>
    </row>
    <row r="167" spans="1:80" s="8" customFormat="1" ht="11.25" hidden="1" customHeight="1">
      <c r="A167" s="81" t="s">
        <v>101</v>
      </c>
      <c r="B167" s="82"/>
      <c r="C167" s="201"/>
      <c r="D167" s="250"/>
      <c r="E167" s="251"/>
      <c r="F167" s="249"/>
      <c r="G167" s="250"/>
      <c r="H167" s="251"/>
      <c r="I167" s="200"/>
      <c r="J167" s="250"/>
      <c r="K167" s="202"/>
      <c r="L167" s="201"/>
      <c r="M167" s="201"/>
      <c r="N167" s="201"/>
      <c r="O167" s="177">
        <f t="shared" si="121"/>
        <v>0</v>
      </c>
      <c r="P167" s="177"/>
      <c r="Q167" s="177"/>
      <c r="R167" s="177"/>
      <c r="S167" s="177">
        <f t="shared" si="122"/>
        <v>0</v>
      </c>
      <c r="T167" s="177"/>
      <c r="U167" s="177">
        <f t="shared" si="123"/>
        <v>0</v>
      </c>
      <c r="V167" s="297"/>
      <c r="W167" s="177">
        <f t="shared" si="124"/>
        <v>0</v>
      </c>
      <c r="X167" s="304"/>
      <c r="Y167" s="57"/>
      <c r="Z167" s="293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2">
        <f t="shared" si="125"/>
        <v>0</v>
      </c>
      <c r="AQ167" s="78"/>
      <c r="AR167" s="78"/>
      <c r="AS167" s="130"/>
      <c r="AT167" s="130"/>
      <c r="AU167" s="130"/>
      <c r="AV167" s="130"/>
      <c r="AW167" s="130"/>
      <c r="AX167" s="130"/>
      <c r="AY167" s="130"/>
      <c r="AZ167" s="130"/>
      <c r="BA167" s="78"/>
      <c r="BB167" s="78"/>
      <c r="BC167" s="78"/>
      <c r="BD167" s="78"/>
      <c r="BE167" s="78"/>
      <c r="BF167" s="78"/>
      <c r="BG167" s="78"/>
      <c r="BH167" s="78"/>
      <c r="BI167" s="79"/>
      <c r="BJ167" s="79"/>
      <c r="BK167" s="79"/>
      <c r="BL167" s="79"/>
      <c r="BM167" s="79"/>
      <c r="BN167" s="79"/>
      <c r="BO167" s="79"/>
      <c r="BP167" s="79"/>
      <c r="BQ167" s="79"/>
      <c r="BR167" s="79"/>
      <c r="BS167" s="79"/>
      <c r="BT167" s="79"/>
      <c r="BU167" s="79"/>
      <c r="BV167" s="79"/>
      <c r="BW167" s="79"/>
      <c r="BX167" s="79"/>
      <c r="BY167" s="79"/>
      <c r="BZ167" s="79"/>
      <c r="CA167" s="79"/>
      <c r="CB167" s="79"/>
    </row>
    <row r="168" spans="1:80" s="8" customFormat="1" ht="11.25" hidden="1" customHeight="1">
      <c r="A168" s="81" t="s">
        <v>102</v>
      </c>
      <c r="B168" s="82"/>
      <c r="C168" s="201"/>
      <c r="D168" s="250"/>
      <c r="E168" s="251"/>
      <c r="F168" s="249"/>
      <c r="G168" s="250"/>
      <c r="H168" s="251"/>
      <c r="I168" s="200"/>
      <c r="J168" s="250"/>
      <c r="K168" s="202"/>
      <c r="L168" s="201"/>
      <c r="M168" s="201"/>
      <c r="N168" s="201"/>
      <c r="O168" s="177">
        <f t="shared" si="121"/>
        <v>0</v>
      </c>
      <c r="P168" s="177"/>
      <c r="Q168" s="177"/>
      <c r="R168" s="177"/>
      <c r="S168" s="177">
        <f t="shared" si="122"/>
        <v>0</v>
      </c>
      <c r="T168" s="177"/>
      <c r="U168" s="177">
        <f t="shared" si="123"/>
        <v>0</v>
      </c>
      <c r="V168" s="297"/>
      <c r="W168" s="177">
        <f t="shared" si="124"/>
        <v>0</v>
      </c>
      <c r="X168" s="304"/>
      <c r="Y168" s="57"/>
      <c r="Z168" s="293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2">
        <f t="shared" si="125"/>
        <v>0</v>
      </c>
      <c r="AQ168" s="78"/>
      <c r="AR168" s="78"/>
      <c r="AS168" s="130"/>
      <c r="AT168" s="130"/>
      <c r="AU168" s="130"/>
      <c r="AV168" s="130"/>
      <c r="AW168" s="130"/>
      <c r="AX168" s="130"/>
      <c r="AY168" s="130"/>
      <c r="AZ168" s="130"/>
      <c r="BA168" s="78"/>
      <c r="BB168" s="78"/>
      <c r="BC168" s="78"/>
      <c r="BD168" s="78"/>
      <c r="BE168" s="78"/>
      <c r="BF168" s="78"/>
      <c r="BG168" s="78"/>
      <c r="BH168" s="78"/>
      <c r="BI168" s="79"/>
      <c r="BJ168" s="79"/>
      <c r="BK168" s="79"/>
      <c r="BL168" s="79"/>
      <c r="BM168" s="79"/>
      <c r="BN168" s="79"/>
      <c r="BO168" s="79"/>
      <c r="BP168" s="79"/>
      <c r="BQ168" s="79"/>
      <c r="BR168" s="79"/>
      <c r="BS168" s="79"/>
      <c r="BT168" s="79"/>
      <c r="BU168" s="79"/>
      <c r="BV168" s="79"/>
      <c r="BW168" s="79"/>
      <c r="BX168" s="79"/>
      <c r="BY168" s="79"/>
      <c r="BZ168" s="79"/>
      <c r="CA168" s="79"/>
      <c r="CB168" s="79"/>
    </row>
    <row r="169" spans="1:80" s="8" customFormat="1" ht="11.25" hidden="1" customHeight="1">
      <c r="A169" s="81" t="s">
        <v>103</v>
      </c>
      <c r="B169" s="82"/>
      <c r="C169" s="201"/>
      <c r="D169" s="250"/>
      <c r="E169" s="251"/>
      <c r="F169" s="249"/>
      <c r="G169" s="250"/>
      <c r="H169" s="251"/>
      <c r="I169" s="200"/>
      <c r="J169" s="250"/>
      <c r="K169" s="202"/>
      <c r="L169" s="201"/>
      <c r="M169" s="201"/>
      <c r="N169" s="201"/>
      <c r="O169" s="177">
        <f t="shared" si="121"/>
        <v>0</v>
      </c>
      <c r="P169" s="177"/>
      <c r="Q169" s="177"/>
      <c r="R169" s="177"/>
      <c r="S169" s="177">
        <f t="shared" si="122"/>
        <v>0</v>
      </c>
      <c r="T169" s="177"/>
      <c r="U169" s="177">
        <f t="shared" si="123"/>
        <v>0</v>
      </c>
      <c r="V169" s="297"/>
      <c r="W169" s="177">
        <f t="shared" si="124"/>
        <v>0</v>
      </c>
      <c r="X169" s="304"/>
      <c r="Y169" s="57"/>
      <c r="Z169" s="293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2">
        <f t="shared" si="125"/>
        <v>0</v>
      </c>
      <c r="AQ169" s="78"/>
      <c r="AR169" s="78"/>
      <c r="AS169" s="130"/>
      <c r="AT169" s="130"/>
      <c r="AU169" s="130"/>
      <c r="AV169" s="130"/>
      <c r="AW169" s="130"/>
      <c r="AX169" s="130"/>
      <c r="AY169" s="130"/>
      <c r="AZ169" s="130"/>
      <c r="BA169" s="78"/>
      <c r="BB169" s="78"/>
      <c r="BC169" s="78"/>
      <c r="BD169" s="78"/>
      <c r="BE169" s="78"/>
      <c r="BF169" s="78"/>
      <c r="BG169" s="78"/>
      <c r="BH169" s="78"/>
      <c r="BI169" s="79"/>
      <c r="BJ169" s="79"/>
      <c r="BK169" s="79"/>
      <c r="BL169" s="79"/>
      <c r="BM169" s="79"/>
      <c r="BN169" s="79"/>
      <c r="BO169" s="79"/>
      <c r="BP169" s="79"/>
      <c r="BQ169" s="79"/>
      <c r="BR169" s="79"/>
      <c r="BS169" s="79"/>
      <c r="BT169" s="79"/>
      <c r="BU169" s="79"/>
      <c r="BV169" s="79"/>
      <c r="BW169" s="79"/>
      <c r="BX169" s="79"/>
      <c r="BY169" s="79"/>
      <c r="BZ169" s="79"/>
      <c r="CA169" s="79"/>
      <c r="CB169" s="79"/>
    </row>
    <row r="170" spans="1:80" s="8" customFormat="1" ht="12.75" hidden="1" customHeight="1">
      <c r="A170" s="81" t="s">
        <v>104</v>
      </c>
      <c r="B170" s="81"/>
      <c r="C170" s="183"/>
      <c r="D170" s="118"/>
      <c r="E170" s="182"/>
      <c r="F170" s="249"/>
      <c r="G170" s="250"/>
      <c r="H170" s="251"/>
      <c r="I170" s="249"/>
      <c r="J170" s="250"/>
      <c r="K170" s="251"/>
      <c r="L170" s="250"/>
      <c r="M170" s="250"/>
      <c r="N170" s="250"/>
      <c r="O170" s="177">
        <f t="shared" si="121"/>
        <v>0</v>
      </c>
      <c r="P170" s="177"/>
      <c r="Q170" s="177"/>
      <c r="R170" s="177"/>
      <c r="S170" s="177"/>
      <c r="T170" s="177"/>
      <c r="U170" s="177">
        <f t="shared" si="123"/>
        <v>0</v>
      </c>
      <c r="V170" s="297"/>
      <c r="W170" s="177"/>
      <c r="X170" s="304"/>
      <c r="Y170" s="177">
        <f>SUM(AD170:AP170)</f>
        <v>0</v>
      </c>
      <c r="Z170" s="29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61"/>
      <c r="AP170" s="52"/>
      <c r="AQ170" s="78"/>
      <c r="AR170" s="78"/>
      <c r="AS170" s="130"/>
      <c r="AT170" s="130"/>
      <c r="AU170" s="130"/>
      <c r="AV170" s="130"/>
      <c r="AW170" s="130"/>
      <c r="AX170" s="130"/>
      <c r="AY170" s="130"/>
      <c r="AZ170" s="130"/>
      <c r="BA170" s="78"/>
      <c r="BB170" s="78"/>
      <c r="BC170" s="78"/>
      <c r="BD170" s="78"/>
      <c r="BE170" s="78"/>
      <c r="BF170" s="78"/>
      <c r="BG170" s="78"/>
      <c r="BH170" s="78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79"/>
      <c r="BT170" s="79"/>
      <c r="BU170" s="79"/>
      <c r="BV170" s="79"/>
      <c r="BW170" s="79"/>
      <c r="BX170" s="79"/>
      <c r="BY170" s="79"/>
      <c r="BZ170" s="79"/>
      <c r="CA170" s="79"/>
      <c r="CB170" s="79"/>
    </row>
    <row r="171" spans="1:80" s="8" customFormat="1" ht="13.5" hidden="1" customHeight="1">
      <c r="A171" s="81" t="s">
        <v>105</v>
      </c>
      <c r="B171" s="81"/>
      <c r="C171" s="183"/>
      <c r="D171" s="118"/>
      <c r="E171" s="182"/>
      <c r="F171" s="183"/>
      <c r="G171" s="118"/>
      <c r="H171" s="182"/>
      <c r="I171" s="183"/>
      <c r="J171" s="118"/>
      <c r="K171" s="182"/>
      <c r="L171" s="118"/>
      <c r="M171" s="118"/>
      <c r="N171" s="118"/>
      <c r="O171" s="177">
        <f t="shared" si="121"/>
        <v>0</v>
      </c>
      <c r="P171" s="177"/>
      <c r="Q171" s="177"/>
      <c r="R171" s="177"/>
      <c r="S171" s="177"/>
      <c r="T171" s="177"/>
      <c r="U171" s="177">
        <f t="shared" si="123"/>
        <v>0</v>
      </c>
      <c r="V171" s="297"/>
      <c r="W171" s="177"/>
      <c r="X171" s="304"/>
      <c r="Y171" s="177">
        <f>SUM(AD171:AP171)</f>
        <v>0</v>
      </c>
      <c r="Z171" s="29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61"/>
      <c r="AP171" s="52"/>
      <c r="AQ171" s="78"/>
      <c r="AR171" s="78"/>
      <c r="AS171" s="130"/>
      <c r="AT171" s="130"/>
      <c r="AU171" s="130"/>
      <c r="AV171" s="130"/>
      <c r="AW171" s="130"/>
      <c r="AX171" s="130"/>
      <c r="AY171" s="130"/>
      <c r="AZ171" s="130"/>
      <c r="BA171" s="78"/>
      <c r="BB171" s="78"/>
      <c r="BC171" s="78"/>
      <c r="BD171" s="78"/>
      <c r="BE171" s="78"/>
      <c r="BF171" s="78"/>
      <c r="BG171" s="78"/>
      <c r="BH171" s="78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BX171" s="79"/>
      <c r="BY171" s="79"/>
      <c r="BZ171" s="79"/>
      <c r="CA171" s="79"/>
      <c r="CB171" s="79"/>
    </row>
    <row r="172" spans="1:80" s="8" customFormat="1" ht="64.5" hidden="1" customHeight="1">
      <c r="A172" s="121" t="s">
        <v>106</v>
      </c>
      <c r="B172" s="63"/>
      <c r="C172" s="335">
        <f>COUNTIF(C173:E199,1)+COUNTIF(C173:E199,2)+COUNTIF(C173:E199,3)+COUNTIF(C173:E199,4)+COUNTIF(C173:E199,5)+COUNTIF(C173:E199,6)+COUNTIF(C173:E199,7)+COUNTIF(C173:E199,8)</f>
        <v>0</v>
      </c>
      <c r="D172" s="335"/>
      <c r="E172" s="336"/>
      <c r="F172" s="337">
        <f>COUNTIF(F173:H199,1)+COUNTIF(F173:H199,2)+COUNTIF(F173:H199,3)+COUNTIF(F173:H199,4)+COUNTIF(F173:H199,5)+COUNTIF(F173:H199,6)+COUNTIF(F173:H199,7)+COUNTIF(F173:H199,8)</f>
        <v>0</v>
      </c>
      <c r="G172" s="335"/>
      <c r="H172" s="336"/>
      <c r="I172" s="337">
        <f>COUNTIF(I173:K199,1)+COUNTIF(I173:K199,2)+COUNTIF(I173:K199,3)+COUNTIF(I173:K199,4)+COUNTIF(I173:K199,5)+COUNTIF(I173:K199,6)+COUNTIF(I173:K199,7)+COUNTIF(I173:K199,8)</f>
        <v>0</v>
      </c>
      <c r="J172" s="335"/>
      <c r="K172" s="336"/>
      <c r="L172" s="203"/>
      <c r="M172" s="203"/>
      <c r="N172" s="203"/>
      <c r="O172" s="197">
        <f>SUM(O173:O199)</f>
        <v>0</v>
      </c>
      <c r="P172" s="197"/>
      <c r="Q172" s="197"/>
      <c r="R172" s="197"/>
      <c r="S172" s="197">
        <f t="shared" ref="S172" si="126">SUM(S173:S199)</f>
        <v>0</v>
      </c>
      <c r="T172" s="197"/>
      <c r="U172" s="197">
        <f t="shared" ref="U172" si="127">SUM(U173:U199)</f>
        <v>0</v>
      </c>
      <c r="V172" s="197"/>
      <c r="W172" s="197">
        <f t="shared" ref="W172" si="128">SUM(W173:W199)</f>
        <v>0</v>
      </c>
      <c r="X172" s="197"/>
      <c r="Y172" s="198">
        <f t="shared" ref="Y172" si="129">SUM(Y173:Y199)</f>
        <v>0</v>
      </c>
      <c r="Z172" s="198"/>
      <c r="AA172" s="198"/>
      <c r="AB172" s="198">
        <f t="shared" ref="AB172" si="130">SUM(AB173:AB199)</f>
        <v>0</v>
      </c>
      <c r="AC172" s="198">
        <f t="shared" ref="AC172" si="131">SUM(AC173:AC199)</f>
        <v>0</v>
      </c>
      <c r="AD172" s="198">
        <f t="shared" ref="AD172" si="132">SUM(AD173:AD199)</f>
        <v>0</v>
      </c>
      <c r="AE172" s="198">
        <f t="shared" ref="AE172" si="133">SUM(AE173:AE199)</f>
        <v>0</v>
      </c>
      <c r="AF172" s="198">
        <f t="shared" ref="AF172" si="134">SUM(AF173:AF199)</f>
        <v>0</v>
      </c>
      <c r="AG172" s="198">
        <f t="shared" ref="AG172" si="135">SUM(AG173:AG199)</f>
        <v>0</v>
      </c>
      <c r="AH172" s="198">
        <f t="shared" ref="AH172" si="136">SUM(AH173:AH199)</f>
        <v>0</v>
      </c>
      <c r="AI172" s="198">
        <f t="shared" ref="AI172" si="137">SUM(AI173:AI199)</f>
        <v>0</v>
      </c>
      <c r="AJ172" s="198">
        <f t="shared" ref="AJ172" si="138">SUM(AJ173:AJ199)</f>
        <v>0</v>
      </c>
      <c r="AK172" s="198">
        <f t="shared" ref="AK172" si="139">SUM(AK173:AK199)</f>
        <v>0</v>
      </c>
      <c r="AL172" s="198">
        <f t="shared" ref="AL172" si="140">SUM(AL173:AL199)</f>
        <v>0</v>
      </c>
      <c r="AM172" s="198">
        <f t="shared" ref="AM172" si="141">SUM(AM173:AM199)</f>
        <v>0</v>
      </c>
      <c r="AN172" s="198"/>
      <c r="AO172" s="108">
        <f>SUM(AO173:AO199)</f>
        <v>0</v>
      </c>
      <c r="AP172" s="56">
        <f>SUM(AP173:AP199)</f>
        <v>0</v>
      </c>
      <c r="AQ172" s="78"/>
      <c r="AR172" s="78"/>
      <c r="AS172" s="130"/>
      <c r="AT172" s="130"/>
      <c r="AU172" s="130"/>
      <c r="AV172" s="130"/>
      <c r="AW172" s="130"/>
      <c r="AX172" s="130"/>
      <c r="AY172" s="130"/>
      <c r="AZ172" s="130"/>
      <c r="BA172" s="78"/>
      <c r="BB172" s="78"/>
      <c r="BC172" s="78"/>
      <c r="BD172" s="78"/>
      <c r="BE172" s="78"/>
      <c r="BF172" s="78"/>
      <c r="BG172" s="78"/>
      <c r="BH172" s="78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79"/>
      <c r="BT172" s="79"/>
      <c r="BU172" s="79"/>
      <c r="BV172" s="79"/>
      <c r="BW172" s="79"/>
      <c r="BX172" s="79"/>
      <c r="BY172" s="79"/>
      <c r="BZ172" s="79"/>
      <c r="CA172" s="79"/>
      <c r="CB172" s="79"/>
    </row>
    <row r="173" spans="1:80" s="8" customFormat="1" ht="87" hidden="1" customHeight="1">
      <c r="A173" s="81" t="s">
        <v>107</v>
      </c>
      <c r="B173" s="62"/>
      <c r="C173" s="252"/>
      <c r="D173" s="244"/>
      <c r="E173" s="253"/>
      <c r="F173" s="254"/>
      <c r="G173" s="244"/>
      <c r="H173" s="253"/>
      <c r="I173" s="255"/>
      <c r="J173" s="244"/>
      <c r="K173" s="262"/>
      <c r="L173" s="252"/>
      <c r="M173" s="252"/>
      <c r="N173" s="252"/>
      <c r="O173" s="177">
        <f t="shared" ref="O173:O199" si="142">S173+U173</f>
        <v>0</v>
      </c>
      <c r="P173" s="177"/>
      <c r="Q173" s="177"/>
      <c r="R173" s="177"/>
      <c r="S173" s="177">
        <f t="shared" ref="S173:S197" si="143">U173/2</f>
        <v>0</v>
      </c>
      <c r="T173" s="177"/>
      <c r="U173" s="177">
        <f t="shared" ref="U173:U199" si="144">SUM(AB173:AM173)</f>
        <v>0</v>
      </c>
      <c r="V173" s="297"/>
      <c r="W173" s="177">
        <f t="shared" ref="W173:W199" si="145">U173-Y173</f>
        <v>0</v>
      </c>
      <c r="X173" s="304"/>
      <c r="Y173" s="57"/>
      <c r="Z173" s="293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2">
        <f t="shared" ref="AP173:AP199" si="146">U173-AO173</f>
        <v>0</v>
      </c>
      <c r="AQ173" s="78"/>
      <c r="AR173" s="78"/>
      <c r="AS173" s="130"/>
      <c r="AT173" s="130"/>
      <c r="AU173" s="130"/>
      <c r="AV173" s="130"/>
      <c r="AW173" s="130"/>
      <c r="AX173" s="130"/>
      <c r="AY173" s="130"/>
      <c r="AZ173" s="130"/>
      <c r="BA173" s="78"/>
      <c r="BB173" s="78"/>
      <c r="BC173" s="78"/>
      <c r="BD173" s="78"/>
      <c r="BE173" s="78"/>
      <c r="BF173" s="78"/>
      <c r="BG173" s="78"/>
      <c r="BH173" s="78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</row>
    <row r="174" spans="1:80" s="8" customFormat="1" ht="11.25" hidden="1" customHeight="1">
      <c r="A174" s="81" t="s">
        <v>108</v>
      </c>
      <c r="B174" s="62"/>
      <c r="C174" s="201"/>
      <c r="D174" s="250"/>
      <c r="E174" s="251"/>
      <c r="F174" s="249"/>
      <c r="G174" s="250"/>
      <c r="H174" s="251"/>
      <c r="I174" s="200"/>
      <c r="J174" s="250"/>
      <c r="K174" s="202"/>
      <c r="L174" s="201"/>
      <c r="M174" s="201"/>
      <c r="N174" s="201"/>
      <c r="O174" s="177">
        <f t="shared" si="142"/>
        <v>0</v>
      </c>
      <c r="P174" s="177"/>
      <c r="Q174" s="177"/>
      <c r="R174" s="177"/>
      <c r="S174" s="177">
        <f t="shared" si="143"/>
        <v>0</v>
      </c>
      <c r="T174" s="177"/>
      <c r="U174" s="177">
        <f t="shared" si="144"/>
        <v>0</v>
      </c>
      <c r="V174" s="297"/>
      <c r="W174" s="177">
        <f t="shared" si="145"/>
        <v>0</v>
      </c>
      <c r="X174" s="304"/>
      <c r="Y174" s="57"/>
      <c r="Z174" s="293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2">
        <f t="shared" si="146"/>
        <v>0</v>
      </c>
      <c r="AQ174" s="78"/>
      <c r="AR174" s="78"/>
      <c r="AS174" s="130"/>
      <c r="AT174" s="130"/>
      <c r="AU174" s="130"/>
      <c r="AV174" s="130"/>
      <c r="AW174" s="130"/>
      <c r="AX174" s="130"/>
      <c r="AY174" s="130"/>
      <c r="AZ174" s="130"/>
      <c r="BA174" s="78"/>
      <c r="BB174" s="78"/>
      <c r="BC174" s="78"/>
      <c r="BD174" s="78"/>
      <c r="BE174" s="78"/>
      <c r="BF174" s="78"/>
      <c r="BG174" s="78"/>
      <c r="BH174" s="78"/>
      <c r="BI174" s="79"/>
      <c r="BJ174" s="79"/>
      <c r="BK174" s="79"/>
      <c r="BL174" s="79"/>
      <c r="BM174" s="79"/>
      <c r="BN174" s="79"/>
      <c r="BO174" s="79"/>
      <c r="BP174" s="79"/>
      <c r="BQ174" s="79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</row>
    <row r="175" spans="1:80" s="8" customFormat="1" ht="11.25" hidden="1" customHeight="1">
      <c r="A175" s="81" t="s">
        <v>109</v>
      </c>
      <c r="B175" s="62"/>
      <c r="C175" s="201"/>
      <c r="D175" s="250"/>
      <c r="E175" s="251"/>
      <c r="F175" s="249"/>
      <c r="G175" s="250"/>
      <c r="H175" s="251"/>
      <c r="I175" s="200"/>
      <c r="J175" s="250"/>
      <c r="K175" s="202"/>
      <c r="L175" s="201"/>
      <c r="M175" s="201"/>
      <c r="N175" s="201"/>
      <c r="O175" s="177">
        <f t="shared" si="142"/>
        <v>0</v>
      </c>
      <c r="P175" s="177"/>
      <c r="Q175" s="177"/>
      <c r="R175" s="177"/>
      <c r="S175" s="177">
        <f t="shared" si="143"/>
        <v>0</v>
      </c>
      <c r="T175" s="177"/>
      <c r="U175" s="177">
        <f t="shared" si="144"/>
        <v>0</v>
      </c>
      <c r="V175" s="297"/>
      <c r="W175" s="177">
        <f t="shared" si="145"/>
        <v>0</v>
      </c>
      <c r="X175" s="304"/>
      <c r="Y175" s="57"/>
      <c r="Z175" s="293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2">
        <f t="shared" si="146"/>
        <v>0</v>
      </c>
      <c r="AQ175" s="78"/>
      <c r="AR175" s="78"/>
      <c r="AS175" s="130"/>
      <c r="AT175" s="130"/>
      <c r="AU175" s="130"/>
      <c r="AV175" s="130"/>
      <c r="AW175" s="130"/>
      <c r="AX175" s="130"/>
      <c r="AY175" s="130"/>
      <c r="AZ175" s="130"/>
      <c r="BA175" s="78"/>
      <c r="BB175" s="78"/>
      <c r="BC175" s="78"/>
      <c r="BD175" s="78"/>
      <c r="BE175" s="78"/>
      <c r="BF175" s="78"/>
      <c r="BG175" s="78"/>
      <c r="BH175" s="78"/>
      <c r="BI175" s="79"/>
      <c r="BJ175" s="79"/>
      <c r="BK175" s="79"/>
      <c r="BL175" s="79"/>
      <c r="BM175" s="79"/>
      <c r="BN175" s="79"/>
      <c r="BO175" s="79"/>
      <c r="BP175" s="79"/>
      <c r="BQ175" s="79"/>
      <c r="BR175" s="79"/>
      <c r="BS175" s="79"/>
      <c r="BT175" s="79"/>
      <c r="BU175" s="79"/>
      <c r="BV175" s="79"/>
      <c r="BW175" s="79"/>
      <c r="BX175" s="79"/>
      <c r="BY175" s="79"/>
      <c r="BZ175" s="79"/>
      <c r="CA175" s="79"/>
      <c r="CB175" s="79"/>
    </row>
    <row r="176" spans="1:80" s="8" customFormat="1" ht="11.25" hidden="1" customHeight="1">
      <c r="A176" s="81" t="s">
        <v>110</v>
      </c>
      <c r="B176" s="62"/>
      <c r="C176" s="201"/>
      <c r="D176" s="250"/>
      <c r="E176" s="251"/>
      <c r="F176" s="249"/>
      <c r="G176" s="250"/>
      <c r="H176" s="251"/>
      <c r="I176" s="200"/>
      <c r="J176" s="250"/>
      <c r="K176" s="202"/>
      <c r="L176" s="201"/>
      <c r="M176" s="201"/>
      <c r="N176" s="201"/>
      <c r="O176" s="177">
        <f t="shared" si="142"/>
        <v>0</v>
      </c>
      <c r="P176" s="177"/>
      <c r="Q176" s="177"/>
      <c r="R176" s="177"/>
      <c r="S176" s="177">
        <f t="shared" si="143"/>
        <v>0</v>
      </c>
      <c r="T176" s="177"/>
      <c r="U176" s="177">
        <f t="shared" si="144"/>
        <v>0</v>
      </c>
      <c r="V176" s="297"/>
      <c r="W176" s="177">
        <f t="shared" si="145"/>
        <v>0</v>
      </c>
      <c r="X176" s="304"/>
      <c r="Y176" s="57"/>
      <c r="Z176" s="293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2">
        <f t="shared" si="146"/>
        <v>0</v>
      </c>
      <c r="AQ176" s="78"/>
      <c r="AR176" s="78"/>
      <c r="AS176" s="130"/>
      <c r="AT176" s="130"/>
      <c r="AU176" s="130"/>
      <c r="AV176" s="130"/>
      <c r="AW176" s="130"/>
      <c r="AX176" s="130"/>
      <c r="AY176" s="130"/>
      <c r="AZ176" s="130"/>
      <c r="BA176" s="78"/>
      <c r="BB176" s="78"/>
      <c r="BC176" s="78"/>
      <c r="BD176" s="78"/>
      <c r="BE176" s="78"/>
      <c r="BF176" s="78"/>
      <c r="BG176" s="78"/>
      <c r="BH176" s="78"/>
      <c r="BI176" s="79"/>
      <c r="BJ176" s="79"/>
      <c r="BK176" s="79"/>
      <c r="BL176" s="79"/>
      <c r="BM176" s="79"/>
      <c r="BN176" s="79"/>
      <c r="BO176" s="79"/>
      <c r="BP176" s="79"/>
      <c r="BQ176" s="79"/>
      <c r="BR176" s="79"/>
      <c r="BS176" s="79"/>
      <c r="BT176" s="79"/>
      <c r="BU176" s="79"/>
      <c r="BV176" s="79"/>
      <c r="BW176" s="79"/>
      <c r="BX176" s="79"/>
      <c r="BY176" s="79"/>
      <c r="BZ176" s="79"/>
      <c r="CA176" s="79"/>
      <c r="CB176" s="79"/>
    </row>
    <row r="177" spans="1:80" s="8" customFormat="1" ht="11.25" hidden="1" customHeight="1">
      <c r="A177" s="81" t="s">
        <v>111</v>
      </c>
      <c r="B177" s="62"/>
      <c r="C177" s="201"/>
      <c r="D177" s="250"/>
      <c r="E177" s="251"/>
      <c r="F177" s="249"/>
      <c r="G177" s="250"/>
      <c r="H177" s="251"/>
      <c r="I177" s="200"/>
      <c r="J177" s="250"/>
      <c r="K177" s="202"/>
      <c r="L177" s="201"/>
      <c r="M177" s="201"/>
      <c r="N177" s="201"/>
      <c r="O177" s="177">
        <f t="shared" si="142"/>
        <v>0</v>
      </c>
      <c r="P177" s="177"/>
      <c r="Q177" s="177"/>
      <c r="R177" s="177"/>
      <c r="S177" s="177">
        <f t="shared" si="143"/>
        <v>0</v>
      </c>
      <c r="T177" s="177"/>
      <c r="U177" s="177">
        <f t="shared" si="144"/>
        <v>0</v>
      </c>
      <c r="V177" s="297"/>
      <c r="W177" s="177">
        <f t="shared" si="145"/>
        <v>0</v>
      </c>
      <c r="X177" s="304"/>
      <c r="Y177" s="57"/>
      <c r="Z177" s="293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2">
        <f t="shared" si="146"/>
        <v>0</v>
      </c>
      <c r="AQ177" s="78"/>
      <c r="AR177" s="78"/>
      <c r="AS177" s="130"/>
      <c r="AT177" s="130"/>
      <c r="AU177" s="130"/>
      <c r="AV177" s="130"/>
      <c r="AW177" s="130"/>
      <c r="AX177" s="130"/>
      <c r="AY177" s="130"/>
      <c r="AZ177" s="130"/>
      <c r="BA177" s="78"/>
      <c r="BB177" s="78"/>
      <c r="BC177" s="78"/>
      <c r="BD177" s="78"/>
      <c r="BE177" s="78"/>
      <c r="BF177" s="78"/>
      <c r="BG177" s="78"/>
      <c r="BH177" s="78"/>
      <c r="BI177" s="79"/>
      <c r="BJ177" s="79"/>
      <c r="BK177" s="79"/>
      <c r="BL177" s="79"/>
      <c r="BM177" s="79"/>
      <c r="BN177" s="79"/>
      <c r="BO177" s="79"/>
      <c r="BP177" s="79"/>
      <c r="BQ177" s="79"/>
      <c r="BR177" s="79"/>
      <c r="BS177" s="79"/>
      <c r="BT177" s="79"/>
      <c r="BU177" s="79"/>
      <c r="BV177" s="79"/>
      <c r="BW177" s="79"/>
      <c r="BX177" s="79"/>
      <c r="BY177" s="79"/>
      <c r="BZ177" s="79"/>
      <c r="CA177" s="79"/>
      <c r="CB177" s="79"/>
    </row>
    <row r="178" spans="1:80" s="8" customFormat="1" ht="11.25" hidden="1" customHeight="1">
      <c r="A178" s="81" t="s">
        <v>112</v>
      </c>
      <c r="B178" s="62"/>
      <c r="C178" s="201"/>
      <c r="D178" s="250"/>
      <c r="E178" s="251"/>
      <c r="F178" s="249"/>
      <c r="G178" s="250"/>
      <c r="H178" s="251"/>
      <c r="I178" s="200"/>
      <c r="J178" s="250"/>
      <c r="K178" s="202"/>
      <c r="L178" s="201"/>
      <c r="M178" s="201"/>
      <c r="N178" s="201"/>
      <c r="O178" s="177">
        <f t="shared" si="142"/>
        <v>0</v>
      </c>
      <c r="P178" s="177"/>
      <c r="Q178" s="177"/>
      <c r="R178" s="177"/>
      <c r="S178" s="177">
        <f t="shared" si="143"/>
        <v>0</v>
      </c>
      <c r="T178" s="177"/>
      <c r="U178" s="177">
        <f t="shared" si="144"/>
        <v>0</v>
      </c>
      <c r="V178" s="297"/>
      <c r="W178" s="177">
        <f t="shared" si="145"/>
        <v>0</v>
      </c>
      <c r="X178" s="304"/>
      <c r="Y178" s="57"/>
      <c r="Z178" s="293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2">
        <f t="shared" si="146"/>
        <v>0</v>
      </c>
      <c r="AQ178" s="78"/>
      <c r="AR178" s="78"/>
      <c r="AS178" s="130"/>
      <c r="AT178" s="130"/>
      <c r="AU178" s="130"/>
      <c r="AV178" s="130"/>
      <c r="AW178" s="130"/>
      <c r="AX178" s="130"/>
      <c r="AY178" s="130"/>
      <c r="AZ178" s="130"/>
      <c r="BA178" s="78"/>
      <c r="BB178" s="78"/>
      <c r="BC178" s="78"/>
      <c r="BD178" s="78"/>
      <c r="BE178" s="78"/>
      <c r="BF178" s="78"/>
      <c r="BG178" s="78"/>
      <c r="BH178" s="78"/>
      <c r="BI178" s="79"/>
      <c r="BJ178" s="79"/>
      <c r="BK178" s="79"/>
      <c r="BL178" s="79"/>
      <c r="BM178" s="79"/>
      <c r="BN178" s="79"/>
      <c r="BO178" s="79"/>
      <c r="BP178" s="79"/>
      <c r="BQ178" s="79"/>
      <c r="BR178" s="79"/>
      <c r="BS178" s="79"/>
      <c r="BT178" s="79"/>
      <c r="BU178" s="79"/>
      <c r="BV178" s="79"/>
      <c r="BW178" s="79"/>
      <c r="BX178" s="79"/>
      <c r="BY178" s="79"/>
      <c r="BZ178" s="79"/>
      <c r="CA178" s="79"/>
      <c r="CB178" s="79"/>
    </row>
    <row r="179" spans="1:80" s="8" customFormat="1" ht="11.25" hidden="1" customHeight="1">
      <c r="A179" s="81" t="s">
        <v>113</v>
      </c>
      <c r="B179" s="62"/>
      <c r="C179" s="201"/>
      <c r="D179" s="250"/>
      <c r="E179" s="251"/>
      <c r="F179" s="249"/>
      <c r="G179" s="250"/>
      <c r="H179" s="251"/>
      <c r="I179" s="200"/>
      <c r="J179" s="250"/>
      <c r="K179" s="202"/>
      <c r="L179" s="201"/>
      <c r="M179" s="201"/>
      <c r="N179" s="201"/>
      <c r="O179" s="177">
        <f t="shared" si="142"/>
        <v>0</v>
      </c>
      <c r="P179" s="177"/>
      <c r="Q179" s="177"/>
      <c r="R179" s="177"/>
      <c r="S179" s="177">
        <f t="shared" si="143"/>
        <v>0</v>
      </c>
      <c r="T179" s="177"/>
      <c r="U179" s="177">
        <f t="shared" si="144"/>
        <v>0</v>
      </c>
      <c r="V179" s="297"/>
      <c r="W179" s="177">
        <f t="shared" si="145"/>
        <v>0</v>
      </c>
      <c r="X179" s="304"/>
      <c r="Y179" s="57"/>
      <c r="Z179" s="293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2">
        <f t="shared" si="146"/>
        <v>0</v>
      </c>
      <c r="AQ179" s="78"/>
      <c r="AR179" s="78"/>
      <c r="AS179" s="130"/>
      <c r="AT179" s="130"/>
      <c r="AU179" s="130"/>
      <c r="AV179" s="130"/>
      <c r="AW179" s="130"/>
      <c r="AX179" s="130"/>
      <c r="AY179" s="130"/>
      <c r="AZ179" s="130"/>
      <c r="BA179" s="78"/>
      <c r="BB179" s="78"/>
      <c r="BC179" s="78"/>
      <c r="BD179" s="78"/>
      <c r="BE179" s="78"/>
      <c r="BF179" s="78"/>
      <c r="BG179" s="78"/>
      <c r="BH179" s="78"/>
      <c r="BI179" s="79"/>
      <c r="BJ179" s="79"/>
      <c r="BK179" s="79"/>
      <c r="BL179" s="79"/>
      <c r="BM179" s="79"/>
      <c r="BN179" s="79"/>
      <c r="BO179" s="79"/>
      <c r="BP179" s="79"/>
      <c r="BQ179" s="79"/>
      <c r="BR179" s="79"/>
      <c r="BS179" s="79"/>
      <c r="BT179" s="79"/>
      <c r="BU179" s="79"/>
      <c r="BV179" s="79"/>
      <c r="BW179" s="79"/>
      <c r="BX179" s="79"/>
      <c r="BY179" s="79"/>
      <c r="BZ179" s="79"/>
      <c r="CA179" s="79"/>
      <c r="CB179" s="79"/>
    </row>
    <row r="180" spans="1:80" s="8" customFormat="1" ht="11.25" hidden="1" customHeight="1">
      <c r="A180" s="81" t="s">
        <v>114</v>
      </c>
      <c r="B180" s="62"/>
      <c r="C180" s="201"/>
      <c r="D180" s="250"/>
      <c r="E180" s="251"/>
      <c r="F180" s="249"/>
      <c r="G180" s="250"/>
      <c r="H180" s="251"/>
      <c r="I180" s="200"/>
      <c r="J180" s="250"/>
      <c r="K180" s="202"/>
      <c r="L180" s="201"/>
      <c r="M180" s="201"/>
      <c r="N180" s="201"/>
      <c r="O180" s="177">
        <f t="shared" si="142"/>
        <v>0</v>
      </c>
      <c r="P180" s="177"/>
      <c r="Q180" s="177"/>
      <c r="R180" s="177"/>
      <c r="S180" s="177">
        <f t="shared" si="143"/>
        <v>0</v>
      </c>
      <c r="T180" s="177"/>
      <c r="U180" s="177">
        <f t="shared" si="144"/>
        <v>0</v>
      </c>
      <c r="V180" s="297"/>
      <c r="W180" s="177">
        <f t="shared" si="145"/>
        <v>0</v>
      </c>
      <c r="X180" s="304"/>
      <c r="Y180" s="57"/>
      <c r="Z180" s="293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2">
        <f t="shared" si="146"/>
        <v>0</v>
      </c>
      <c r="AQ180" s="78"/>
      <c r="AR180" s="78"/>
      <c r="AS180" s="130"/>
      <c r="AT180" s="130"/>
      <c r="AU180" s="130"/>
      <c r="AV180" s="130"/>
      <c r="AW180" s="130"/>
      <c r="AX180" s="130"/>
      <c r="AY180" s="130"/>
      <c r="AZ180" s="130"/>
      <c r="BA180" s="78"/>
      <c r="BB180" s="78"/>
      <c r="BC180" s="78"/>
      <c r="BD180" s="78"/>
      <c r="BE180" s="78"/>
      <c r="BF180" s="78"/>
      <c r="BG180" s="78"/>
      <c r="BH180" s="78"/>
      <c r="BI180" s="79"/>
      <c r="BJ180" s="79"/>
      <c r="BK180" s="79"/>
      <c r="BL180" s="79"/>
      <c r="BM180" s="79"/>
      <c r="BN180" s="79"/>
      <c r="BO180" s="79"/>
      <c r="BP180" s="79"/>
      <c r="BQ180" s="79"/>
      <c r="BR180" s="79"/>
      <c r="BS180" s="79"/>
      <c r="BT180" s="79"/>
      <c r="BU180" s="79"/>
      <c r="BV180" s="79"/>
      <c r="BW180" s="79"/>
      <c r="BX180" s="79"/>
      <c r="BY180" s="79"/>
      <c r="BZ180" s="79"/>
      <c r="CA180" s="79"/>
      <c r="CB180" s="79"/>
    </row>
    <row r="181" spans="1:80" s="8" customFormat="1" ht="11.25" hidden="1" customHeight="1">
      <c r="A181" s="81" t="s">
        <v>115</v>
      </c>
      <c r="B181" s="62"/>
      <c r="C181" s="201"/>
      <c r="D181" s="250"/>
      <c r="E181" s="251"/>
      <c r="F181" s="249"/>
      <c r="G181" s="250"/>
      <c r="H181" s="251"/>
      <c r="I181" s="200"/>
      <c r="J181" s="250"/>
      <c r="K181" s="202"/>
      <c r="L181" s="201"/>
      <c r="M181" s="201"/>
      <c r="N181" s="201"/>
      <c r="O181" s="177">
        <f t="shared" si="142"/>
        <v>0</v>
      </c>
      <c r="P181" s="177"/>
      <c r="Q181" s="177"/>
      <c r="R181" s="177"/>
      <c r="S181" s="177">
        <f t="shared" si="143"/>
        <v>0</v>
      </c>
      <c r="T181" s="177"/>
      <c r="U181" s="177">
        <f t="shared" si="144"/>
        <v>0</v>
      </c>
      <c r="V181" s="297"/>
      <c r="W181" s="177">
        <f t="shared" si="145"/>
        <v>0</v>
      </c>
      <c r="X181" s="304"/>
      <c r="Y181" s="57"/>
      <c r="Z181" s="293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2">
        <f t="shared" si="146"/>
        <v>0</v>
      </c>
      <c r="AQ181" s="78"/>
      <c r="AR181" s="78"/>
      <c r="AS181" s="130"/>
      <c r="AT181" s="130"/>
      <c r="AU181" s="130"/>
      <c r="AV181" s="130"/>
      <c r="AW181" s="130"/>
      <c r="AX181" s="130"/>
      <c r="AY181" s="130"/>
      <c r="AZ181" s="130"/>
      <c r="BA181" s="78"/>
      <c r="BB181" s="78"/>
      <c r="BC181" s="78"/>
      <c r="BD181" s="78"/>
      <c r="BE181" s="78"/>
      <c r="BF181" s="78"/>
      <c r="BG181" s="78"/>
      <c r="BH181" s="78"/>
      <c r="BI181" s="79"/>
      <c r="BJ181" s="79"/>
      <c r="BK181" s="79"/>
      <c r="BL181" s="79"/>
      <c r="BM181" s="79"/>
      <c r="BN181" s="79"/>
      <c r="BO181" s="79"/>
      <c r="BP181" s="79"/>
      <c r="BQ181" s="79"/>
      <c r="BR181" s="79"/>
      <c r="BS181" s="79"/>
      <c r="BT181" s="79"/>
      <c r="BU181" s="79"/>
      <c r="BV181" s="79"/>
      <c r="BW181" s="79"/>
      <c r="BX181" s="79"/>
      <c r="BY181" s="79"/>
      <c r="BZ181" s="79"/>
      <c r="CA181" s="79"/>
      <c r="CB181" s="79"/>
    </row>
    <row r="182" spans="1:80" s="8" customFormat="1" ht="11.25" hidden="1" customHeight="1">
      <c r="A182" s="81" t="s">
        <v>116</v>
      </c>
      <c r="B182" s="62"/>
      <c r="C182" s="201"/>
      <c r="D182" s="250"/>
      <c r="E182" s="251"/>
      <c r="F182" s="249"/>
      <c r="G182" s="250"/>
      <c r="H182" s="251"/>
      <c r="I182" s="200"/>
      <c r="J182" s="250"/>
      <c r="K182" s="202"/>
      <c r="L182" s="201"/>
      <c r="M182" s="201"/>
      <c r="N182" s="201"/>
      <c r="O182" s="177">
        <f t="shared" si="142"/>
        <v>0</v>
      </c>
      <c r="P182" s="177"/>
      <c r="Q182" s="177"/>
      <c r="R182" s="177"/>
      <c r="S182" s="177">
        <f t="shared" si="143"/>
        <v>0</v>
      </c>
      <c r="T182" s="177"/>
      <c r="U182" s="177">
        <f t="shared" si="144"/>
        <v>0</v>
      </c>
      <c r="V182" s="297"/>
      <c r="W182" s="177">
        <f t="shared" si="145"/>
        <v>0</v>
      </c>
      <c r="X182" s="304"/>
      <c r="Y182" s="57"/>
      <c r="Z182" s="293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2">
        <f t="shared" si="146"/>
        <v>0</v>
      </c>
      <c r="AQ182" s="78"/>
      <c r="AR182" s="78"/>
      <c r="AS182" s="130"/>
      <c r="AT182" s="130"/>
      <c r="AU182" s="130"/>
      <c r="AV182" s="130"/>
      <c r="AW182" s="130"/>
      <c r="AX182" s="130"/>
      <c r="AY182" s="130"/>
      <c r="AZ182" s="130"/>
      <c r="BA182" s="78"/>
      <c r="BB182" s="78"/>
      <c r="BC182" s="78"/>
      <c r="BD182" s="78"/>
      <c r="BE182" s="78"/>
      <c r="BF182" s="78"/>
      <c r="BG182" s="78"/>
      <c r="BH182" s="78"/>
      <c r="BI182" s="79"/>
      <c r="BJ182" s="79"/>
      <c r="BK182" s="79"/>
      <c r="BL182" s="79"/>
      <c r="BM182" s="79"/>
      <c r="BN182" s="79"/>
      <c r="BO182" s="79"/>
      <c r="BP182" s="79"/>
      <c r="BQ182" s="79"/>
      <c r="BR182" s="79"/>
      <c r="BS182" s="79"/>
      <c r="BT182" s="79"/>
      <c r="BU182" s="79"/>
      <c r="BV182" s="79"/>
      <c r="BW182" s="79"/>
      <c r="BX182" s="79"/>
      <c r="BY182" s="79"/>
      <c r="BZ182" s="79"/>
      <c r="CA182" s="79"/>
      <c r="CB182" s="79"/>
    </row>
    <row r="183" spans="1:80" s="8" customFormat="1" ht="11.25" hidden="1" customHeight="1">
      <c r="A183" s="81" t="s">
        <v>117</v>
      </c>
      <c r="B183" s="62"/>
      <c r="C183" s="201"/>
      <c r="D183" s="250"/>
      <c r="E183" s="251"/>
      <c r="F183" s="249"/>
      <c r="G183" s="250"/>
      <c r="H183" s="251"/>
      <c r="I183" s="200"/>
      <c r="J183" s="250"/>
      <c r="K183" s="202"/>
      <c r="L183" s="201"/>
      <c r="M183" s="201"/>
      <c r="N183" s="201"/>
      <c r="O183" s="177">
        <f t="shared" si="142"/>
        <v>0</v>
      </c>
      <c r="P183" s="177"/>
      <c r="Q183" s="177"/>
      <c r="R183" s="177"/>
      <c r="S183" s="177">
        <f t="shared" si="143"/>
        <v>0</v>
      </c>
      <c r="T183" s="177"/>
      <c r="U183" s="177">
        <f t="shared" si="144"/>
        <v>0</v>
      </c>
      <c r="V183" s="297"/>
      <c r="W183" s="177">
        <f t="shared" si="145"/>
        <v>0</v>
      </c>
      <c r="X183" s="304"/>
      <c r="Y183" s="57"/>
      <c r="Z183" s="293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2">
        <f t="shared" si="146"/>
        <v>0</v>
      </c>
      <c r="AQ183" s="78"/>
      <c r="AR183" s="78"/>
      <c r="AS183" s="130"/>
      <c r="AT183" s="130"/>
      <c r="AU183" s="130"/>
      <c r="AV183" s="130"/>
      <c r="AW183" s="130"/>
      <c r="AX183" s="130"/>
      <c r="AY183" s="130"/>
      <c r="AZ183" s="130"/>
      <c r="BA183" s="78"/>
      <c r="BB183" s="78"/>
      <c r="BC183" s="78"/>
      <c r="BD183" s="78"/>
      <c r="BE183" s="78"/>
      <c r="BF183" s="78"/>
      <c r="BG183" s="78"/>
      <c r="BH183" s="78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  <c r="BT183" s="79"/>
      <c r="BU183" s="79"/>
      <c r="BV183" s="79"/>
      <c r="BW183" s="79"/>
      <c r="BX183" s="79"/>
      <c r="BY183" s="79"/>
      <c r="BZ183" s="79"/>
      <c r="CA183" s="79"/>
      <c r="CB183" s="79"/>
    </row>
    <row r="184" spans="1:80" s="8" customFormat="1" ht="11.25" hidden="1" customHeight="1">
      <c r="A184" s="81" t="s">
        <v>118</v>
      </c>
      <c r="B184" s="62"/>
      <c r="C184" s="201"/>
      <c r="D184" s="250"/>
      <c r="E184" s="251"/>
      <c r="F184" s="249"/>
      <c r="G184" s="250"/>
      <c r="H184" s="251"/>
      <c r="I184" s="200"/>
      <c r="J184" s="250"/>
      <c r="K184" s="202"/>
      <c r="L184" s="201"/>
      <c r="M184" s="201"/>
      <c r="N184" s="201"/>
      <c r="O184" s="177">
        <f t="shared" si="142"/>
        <v>0</v>
      </c>
      <c r="P184" s="177"/>
      <c r="Q184" s="177"/>
      <c r="R184" s="177"/>
      <c r="S184" s="177">
        <f t="shared" si="143"/>
        <v>0</v>
      </c>
      <c r="T184" s="177"/>
      <c r="U184" s="177">
        <f t="shared" si="144"/>
        <v>0</v>
      </c>
      <c r="V184" s="297"/>
      <c r="W184" s="177">
        <f t="shared" si="145"/>
        <v>0</v>
      </c>
      <c r="X184" s="304"/>
      <c r="Y184" s="57"/>
      <c r="Z184" s="293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2">
        <f t="shared" si="146"/>
        <v>0</v>
      </c>
      <c r="AQ184" s="78"/>
      <c r="AR184" s="78"/>
      <c r="AS184" s="130"/>
      <c r="AT184" s="130"/>
      <c r="AU184" s="130"/>
      <c r="AV184" s="130"/>
      <c r="AW184" s="130"/>
      <c r="AX184" s="130"/>
      <c r="AY184" s="130"/>
      <c r="AZ184" s="130"/>
      <c r="BA184" s="78"/>
      <c r="BB184" s="78"/>
      <c r="BC184" s="78"/>
      <c r="BD184" s="78"/>
      <c r="BE184" s="78"/>
      <c r="BF184" s="78"/>
      <c r="BG184" s="78"/>
      <c r="BH184" s="78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BX184" s="79"/>
      <c r="BY184" s="79"/>
      <c r="BZ184" s="79"/>
      <c r="CA184" s="79"/>
      <c r="CB184" s="79"/>
    </row>
    <row r="185" spans="1:80" s="8" customFormat="1" ht="11.25" hidden="1" customHeight="1">
      <c r="A185" s="81" t="s">
        <v>119</v>
      </c>
      <c r="B185" s="62"/>
      <c r="C185" s="201"/>
      <c r="D185" s="250"/>
      <c r="E185" s="251"/>
      <c r="F185" s="249"/>
      <c r="G185" s="250"/>
      <c r="H185" s="251"/>
      <c r="I185" s="200"/>
      <c r="J185" s="250"/>
      <c r="K185" s="202"/>
      <c r="L185" s="201"/>
      <c r="M185" s="201"/>
      <c r="N185" s="201"/>
      <c r="O185" s="177">
        <f t="shared" si="142"/>
        <v>0</v>
      </c>
      <c r="P185" s="177"/>
      <c r="Q185" s="177"/>
      <c r="R185" s="177"/>
      <c r="S185" s="177">
        <f t="shared" si="143"/>
        <v>0</v>
      </c>
      <c r="T185" s="177"/>
      <c r="U185" s="177">
        <f t="shared" si="144"/>
        <v>0</v>
      </c>
      <c r="V185" s="297"/>
      <c r="W185" s="177">
        <f t="shared" si="145"/>
        <v>0</v>
      </c>
      <c r="X185" s="304"/>
      <c r="Y185" s="57"/>
      <c r="Z185" s="293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2">
        <f t="shared" si="146"/>
        <v>0</v>
      </c>
      <c r="AQ185" s="78"/>
      <c r="AR185" s="78"/>
      <c r="AS185" s="130"/>
      <c r="AT185" s="130"/>
      <c r="AU185" s="130"/>
      <c r="AV185" s="130"/>
      <c r="AW185" s="130"/>
      <c r="AX185" s="130"/>
      <c r="AY185" s="130"/>
      <c r="AZ185" s="130"/>
      <c r="BA185" s="78"/>
      <c r="BB185" s="78"/>
      <c r="BC185" s="78"/>
      <c r="BD185" s="78"/>
      <c r="BE185" s="78"/>
      <c r="BF185" s="78"/>
      <c r="BG185" s="78"/>
      <c r="BH185" s="78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</row>
    <row r="186" spans="1:80" s="8" customFormat="1" ht="11.25" hidden="1" customHeight="1">
      <c r="A186" s="81" t="s">
        <v>120</v>
      </c>
      <c r="B186" s="62"/>
      <c r="C186" s="201"/>
      <c r="D186" s="250"/>
      <c r="E186" s="251"/>
      <c r="F186" s="249"/>
      <c r="G186" s="250"/>
      <c r="H186" s="251"/>
      <c r="I186" s="200"/>
      <c r="J186" s="250"/>
      <c r="K186" s="202"/>
      <c r="L186" s="201"/>
      <c r="M186" s="201"/>
      <c r="N186" s="201"/>
      <c r="O186" s="177">
        <f t="shared" si="142"/>
        <v>0</v>
      </c>
      <c r="P186" s="177"/>
      <c r="Q186" s="177"/>
      <c r="R186" s="177"/>
      <c r="S186" s="177">
        <f t="shared" si="143"/>
        <v>0</v>
      </c>
      <c r="T186" s="177"/>
      <c r="U186" s="177">
        <f t="shared" si="144"/>
        <v>0</v>
      </c>
      <c r="V186" s="297"/>
      <c r="W186" s="177">
        <f t="shared" si="145"/>
        <v>0</v>
      </c>
      <c r="X186" s="304"/>
      <c r="Y186" s="57"/>
      <c r="Z186" s="293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2">
        <f t="shared" si="146"/>
        <v>0</v>
      </c>
      <c r="AQ186" s="78"/>
      <c r="AR186" s="78"/>
      <c r="AS186" s="130"/>
      <c r="AT186" s="130"/>
      <c r="AU186" s="130"/>
      <c r="AV186" s="130"/>
      <c r="AW186" s="130"/>
      <c r="AX186" s="130"/>
      <c r="AY186" s="130"/>
      <c r="AZ186" s="130"/>
      <c r="BA186" s="78"/>
      <c r="BB186" s="78"/>
      <c r="BC186" s="78"/>
      <c r="BD186" s="78"/>
      <c r="BE186" s="78"/>
      <c r="BF186" s="78"/>
      <c r="BG186" s="78"/>
      <c r="BH186" s="78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BX186" s="79"/>
      <c r="BY186" s="79"/>
      <c r="BZ186" s="79"/>
      <c r="CA186" s="79"/>
      <c r="CB186" s="79"/>
    </row>
    <row r="187" spans="1:80" s="8" customFormat="1" ht="11.25" hidden="1" customHeight="1">
      <c r="A187" s="81" t="s">
        <v>121</v>
      </c>
      <c r="B187" s="62"/>
      <c r="C187" s="201"/>
      <c r="D187" s="250"/>
      <c r="E187" s="251"/>
      <c r="F187" s="249"/>
      <c r="G187" s="250"/>
      <c r="H187" s="251"/>
      <c r="I187" s="200"/>
      <c r="J187" s="250"/>
      <c r="K187" s="202"/>
      <c r="L187" s="201"/>
      <c r="M187" s="201"/>
      <c r="N187" s="201"/>
      <c r="O187" s="177">
        <f t="shared" si="142"/>
        <v>0</v>
      </c>
      <c r="P187" s="177"/>
      <c r="Q187" s="177"/>
      <c r="R187" s="177"/>
      <c r="S187" s="177">
        <f t="shared" si="143"/>
        <v>0</v>
      </c>
      <c r="T187" s="177"/>
      <c r="U187" s="177">
        <f t="shared" si="144"/>
        <v>0</v>
      </c>
      <c r="V187" s="297"/>
      <c r="W187" s="177">
        <f t="shared" si="145"/>
        <v>0</v>
      </c>
      <c r="X187" s="304"/>
      <c r="Y187" s="57"/>
      <c r="Z187" s="293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2">
        <f t="shared" si="146"/>
        <v>0</v>
      </c>
      <c r="AQ187" s="78"/>
      <c r="AR187" s="78"/>
      <c r="AS187" s="130"/>
      <c r="AT187" s="130"/>
      <c r="AU187" s="130"/>
      <c r="AV187" s="130"/>
      <c r="AW187" s="130"/>
      <c r="AX187" s="130"/>
      <c r="AY187" s="130"/>
      <c r="AZ187" s="130"/>
      <c r="BA187" s="78"/>
      <c r="BB187" s="78"/>
      <c r="BC187" s="78"/>
      <c r="BD187" s="78"/>
      <c r="BE187" s="78"/>
      <c r="BF187" s="78"/>
      <c r="BG187" s="78"/>
      <c r="BH187" s="78"/>
      <c r="BI187" s="79"/>
      <c r="BJ187" s="79"/>
      <c r="BK187" s="79"/>
      <c r="BL187" s="79"/>
      <c r="BM187" s="79"/>
      <c r="BN187" s="79"/>
      <c r="BO187" s="79"/>
      <c r="BP187" s="79"/>
      <c r="BQ187" s="79"/>
      <c r="BR187" s="79"/>
      <c r="BS187" s="79"/>
      <c r="BT187" s="79"/>
      <c r="BU187" s="79"/>
      <c r="BV187" s="79"/>
      <c r="BW187" s="79"/>
      <c r="BX187" s="79"/>
      <c r="BY187" s="79"/>
      <c r="BZ187" s="79"/>
      <c r="CA187" s="79"/>
      <c r="CB187" s="79"/>
    </row>
    <row r="188" spans="1:80" s="8" customFormat="1" ht="11.25" hidden="1" customHeight="1">
      <c r="A188" s="81" t="s">
        <v>122</v>
      </c>
      <c r="B188" s="62"/>
      <c r="C188" s="201"/>
      <c r="D188" s="250"/>
      <c r="E188" s="251"/>
      <c r="F188" s="249"/>
      <c r="G188" s="250"/>
      <c r="H188" s="251"/>
      <c r="I188" s="200"/>
      <c r="J188" s="250"/>
      <c r="K188" s="202"/>
      <c r="L188" s="201"/>
      <c r="M188" s="201"/>
      <c r="N188" s="201"/>
      <c r="O188" s="177">
        <f t="shared" si="142"/>
        <v>0</v>
      </c>
      <c r="P188" s="177"/>
      <c r="Q188" s="177"/>
      <c r="R188" s="177"/>
      <c r="S188" s="177">
        <f t="shared" si="143"/>
        <v>0</v>
      </c>
      <c r="T188" s="177"/>
      <c r="U188" s="177">
        <f t="shared" si="144"/>
        <v>0</v>
      </c>
      <c r="V188" s="297"/>
      <c r="W188" s="177">
        <f t="shared" si="145"/>
        <v>0</v>
      </c>
      <c r="X188" s="304"/>
      <c r="Y188" s="57"/>
      <c r="Z188" s="293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2">
        <f t="shared" si="146"/>
        <v>0</v>
      </c>
      <c r="AQ188" s="78"/>
      <c r="AR188" s="78"/>
      <c r="AS188" s="130"/>
      <c r="AT188" s="130"/>
      <c r="AU188" s="130"/>
      <c r="AV188" s="130"/>
      <c r="AW188" s="130"/>
      <c r="AX188" s="130"/>
      <c r="AY188" s="130"/>
      <c r="AZ188" s="130"/>
      <c r="BA188" s="78"/>
      <c r="BB188" s="78"/>
      <c r="BC188" s="78"/>
      <c r="BD188" s="78"/>
      <c r="BE188" s="78"/>
      <c r="BF188" s="78"/>
      <c r="BG188" s="78"/>
      <c r="BH188" s="78"/>
      <c r="BI188" s="79"/>
      <c r="BJ188" s="79"/>
      <c r="BK188" s="79"/>
      <c r="BL188" s="79"/>
      <c r="BM188" s="79"/>
      <c r="BN188" s="79"/>
      <c r="BO188" s="79"/>
      <c r="BP188" s="79"/>
      <c r="BQ188" s="79"/>
      <c r="BR188" s="79"/>
      <c r="BS188" s="79"/>
      <c r="BT188" s="79"/>
      <c r="BU188" s="79"/>
      <c r="BV188" s="79"/>
      <c r="BW188" s="79"/>
      <c r="BX188" s="79"/>
      <c r="BY188" s="79"/>
      <c r="BZ188" s="79"/>
      <c r="CA188" s="79"/>
      <c r="CB188" s="79"/>
    </row>
    <row r="189" spans="1:80" s="8" customFormat="1" ht="11.25" hidden="1" customHeight="1">
      <c r="A189" s="81" t="s">
        <v>123</v>
      </c>
      <c r="B189" s="62"/>
      <c r="C189" s="201"/>
      <c r="D189" s="250"/>
      <c r="E189" s="251"/>
      <c r="F189" s="249"/>
      <c r="G189" s="250"/>
      <c r="H189" s="251"/>
      <c r="I189" s="200"/>
      <c r="J189" s="250"/>
      <c r="K189" s="202"/>
      <c r="L189" s="201"/>
      <c r="M189" s="201"/>
      <c r="N189" s="201"/>
      <c r="O189" s="177">
        <f t="shared" si="142"/>
        <v>0</v>
      </c>
      <c r="P189" s="177"/>
      <c r="Q189" s="177"/>
      <c r="R189" s="177"/>
      <c r="S189" s="177">
        <f t="shared" si="143"/>
        <v>0</v>
      </c>
      <c r="T189" s="177"/>
      <c r="U189" s="177">
        <f t="shared" si="144"/>
        <v>0</v>
      </c>
      <c r="V189" s="297"/>
      <c r="W189" s="177">
        <f t="shared" si="145"/>
        <v>0</v>
      </c>
      <c r="X189" s="304"/>
      <c r="Y189" s="57"/>
      <c r="Z189" s="293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2">
        <f t="shared" si="146"/>
        <v>0</v>
      </c>
      <c r="AQ189" s="78"/>
      <c r="AR189" s="78"/>
      <c r="AS189" s="130"/>
      <c r="AT189" s="130"/>
      <c r="AU189" s="130"/>
      <c r="AV189" s="130"/>
      <c r="AW189" s="130"/>
      <c r="AX189" s="130"/>
      <c r="AY189" s="130"/>
      <c r="AZ189" s="130"/>
      <c r="BA189" s="78"/>
      <c r="BB189" s="78"/>
      <c r="BC189" s="78"/>
      <c r="BD189" s="78"/>
      <c r="BE189" s="78"/>
      <c r="BF189" s="78"/>
      <c r="BG189" s="78"/>
      <c r="BH189" s="78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  <c r="BT189" s="79"/>
      <c r="BU189" s="79"/>
      <c r="BV189" s="79"/>
      <c r="BW189" s="79"/>
      <c r="BX189" s="79"/>
      <c r="BY189" s="79"/>
      <c r="BZ189" s="79"/>
      <c r="CA189" s="79"/>
      <c r="CB189" s="79"/>
    </row>
    <row r="190" spans="1:80" s="8" customFormat="1" ht="11.25" hidden="1" customHeight="1">
      <c r="A190" s="81" t="s">
        <v>124</v>
      </c>
      <c r="B190" s="62"/>
      <c r="C190" s="201"/>
      <c r="D190" s="250"/>
      <c r="E190" s="251"/>
      <c r="F190" s="249"/>
      <c r="G190" s="250"/>
      <c r="H190" s="251"/>
      <c r="I190" s="200"/>
      <c r="J190" s="250"/>
      <c r="K190" s="202"/>
      <c r="L190" s="201"/>
      <c r="M190" s="201"/>
      <c r="N190" s="201"/>
      <c r="O190" s="177">
        <f t="shared" si="142"/>
        <v>0</v>
      </c>
      <c r="P190" s="177"/>
      <c r="Q190" s="177"/>
      <c r="R190" s="177"/>
      <c r="S190" s="177">
        <f t="shared" si="143"/>
        <v>0</v>
      </c>
      <c r="T190" s="177"/>
      <c r="U190" s="177">
        <f t="shared" si="144"/>
        <v>0</v>
      </c>
      <c r="V190" s="297"/>
      <c r="W190" s="177">
        <f t="shared" si="145"/>
        <v>0</v>
      </c>
      <c r="X190" s="304"/>
      <c r="Y190" s="57"/>
      <c r="Z190" s="293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2">
        <f t="shared" si="146"/>
        <v>0</v>
      </c>
      <c r="AQ190" s="78"/>
      <c r="AR190" s="78"/>
      <c r="AS190" s="130"/>
      <c r="AT190" s="130"/>
      <c r="AU190" s="130"/>
      <c r="AV190" s="130"/>
      <c r="AW190" s="130"/>
      <c r="AX190" s="130"/>
      <c r="AY190" s="130"/>
      <c r="AZ190" s="130"/>
      <c r="BA190" s="78"/>
      <c r="BB190" s="78"/>
      <c r="BC190" s="78"/>
      <c r="BD190" s="78"/>
      <c r="BE190" s="78"/>
      <c r="BF190" s="78"/>
      <c r="BG190" s="78"/>
      <c r="BH190" s="78"/>
      <c r="BI190" s="79"/>
      <c r="BJ190" s="79"/>
      <c r="BK190" s="79"/>
      <c r="BL190" s="79"/>
      <c r="BM190" s="79"/>
      <c r="BN190" s="79"/>
      <c r="BO190" s="79"/>
      <c r="BP190" s="79"/>
      <c r="BQ190" s="79"/>
      <c r="BR190" s="79"/>
      <c r="BS190" s="79"/>
      <c r="BT190" s="79"/>
      <c r="BU190" s="79"/>
      <c r="BV190" s="79"/>
      <c r="BW190" s="79"/>
      <c r="BX190" s="79"/>
      <c r="BY190" s="79"/>
      <c r="BZ190" s="79"/>
      <c r="CA190" s="79"/>
      <c r="CB190" s="79"/>
    </row>
    <row r="191" spans="1:80" s="8" customFormat="1" ht="11.25" hidden="1" customHeight="1">
      <c r="A191" s="81" t="s">
        <v>125</v>
      </c>
      <c r="B191" s="62"/>
      <c r="C191" s="201"/>
      <c r="D191" s="250"/>
      <c r="E191" s="251"/>
      <c r="F191" s="249"/>
      <c r="G191" s="250"/>
      <c r="H191" s="251"/>
      <c r="I191" s="200"/>
      <c r="J191" s="250"/>
      <c r="K191" s="202"/>
      <c r="L191" s="201"/>
      <c r="M191" s="201"/>
      <c r="N191" s="201"/>
      <c r="O191" s="177">
        <f t="shared" si="142"/>
        <v>0</v>
      </c>
      <c r="P191" s="177"/>
      <c r="Q191" s="177"/>
      <c r="R191" s="177"/>
      <c r="S191" s="177">
        <f t="shared" si="143"/>
        <v>0</v>
      </c>
      <c r="T191" s="177"/>
      <c r="U191" s="177">
        <f t="shared" si="144"/>
        <v>0</v>
      </c>
      <c r="V191" s="297"/>
      <c r="W191" s="177">
        <f t="shared" si="145"/>
        <v>0</v>
      </c>
      <c r="X191" s="304"/>
      <c r="Y191" s="57"/>
      <c r="Z191" s="293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2">
        <f t="shared" si="146"/>
        <v>0</v>
      </c>
      <c r="AQ191" s="78"/>
      <c r="AR191" s="78"/>
      <c r="AS191" s="130"/>
      <c r="AT191" s="130"/>
      <c r="AU191" s="130"/>
      <c r="AV191" s="130"/>
      <c r="AW191" s="130"/>
      <c r="AX191" s="130"/>
      <c r="AY191" s="130"/>
      <c r="AZ191" s="130"/>
      <c r="BA191" s="78"/>
      <c r="BB191" s="78"/>
      <c r="BC191" s="78"/>
      <c r="BD191" s="78"/>
      <c r="BE191" s="78"/>
      <c r="BF191" s="78"/>
      <c r="BG191" s="78"/>
      <c r="BH191" s="78"/>
      <c r="BI191" s="79"/>
      <c r="BJ191" s="79"/>
      <c r="BK191" s="79"/>
      <c r="BL191" s="79"/>
      <c r="BM191" s="79"/>
      <c r="BN191" s="79"/>
      <c r="BO191" s="79"/>
      <c r="BP191" s="79"/>
      <c r="BQ191" s="79"/>
      <c r="BR191" s="79"/>
      <c r="BS191" s="79"/>
      <c r="BT191" s="79"/>
      <c r="BU191" s="79"/>
      <c r="BV191" s="79"/>
      <c r="BW191" s="79"/>
      <c r="BX191" s="79"/>
      <c r="BY191" s="79"/>
      <c r="BZ191" s="79"/>
      <c r="CA191" s="79"/>
      <c r="CB191" s="79"/>
    </row>
    <row r="192" spans="1:80" s="8" customFormat="1" ht="11.25" hidden="1" customHeight="1">
      <c r="A192" s="81" t="s">
        <v>126</v>
      </c>
      <c r="B192" s="62"/>
      <c r="C192" s="201"/>
      <c r="D192" s="250"/>
      <c r="E192" s="251"/>
      <c r="F192" s="249"/>
      <c r="G192" s="250"/>
      <c r="H192" s="251"/>
      <c r="I192" s="200"/>
      <c r="J192" s="250"/>
      <c r="K192" s="202"/>
      <c r="L192" s="201"/>
      <c r="M192" s="201"/>
      <c r="N192" s="201"/>
      <c r="O192" s="177">
        <f t="shared" si="142"/>
        <v>0</v>
      </c>
      <c r="P192" s="177"/>
      <c r="Q192" s="177"/>
      <c r="R192" s="177"/>
      <c r="S192" s="177">
        <f t="shared" si="143"/>
        <v>0</v>
      </c>
      <c r="T192" s="177"/>
      <c r="U192" s="177">
        <f t="shared" si="144"/>
        <v>0</v>
      </c>
      <c r="V192" s="297"/>
      <c r="W192" s="177">
        <f t="shared" si="145"/>
        <v>0</v>
      </c>
      <c r="X192" s="304"/>
      <c r="Y192" s="57"/>
      <c r="Z192" s="293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2">
        <f t="shared" si="146"/>
        <v>0</v>
      </c>
      <c r="AQ192" s="78"/>
      <c r="AR192" s="78"/>
      <c r="AS192" s="130"/>
      <c r="AT192" s="130"/>
      <c r="AU192" s="130"/>
      <c r="AV192" s="130"/>
      <c r="AW192" s="130"/>
      <c r="AX192" s="130"/>
      <c r="AY192" s="130"/>
      <c r="AZ192" s="130"/>
      <c r="BA192" s="78"/>
      <c r="BB192" s="78"/>
      <c r="BC192" s="78"/>
      <c r="BD192" s="78"/>
      <c r="BE192" s="78"/>
      <c r="BF192" s="78"/>
      <c r="BG192" s="78"/>
      <c r="BH192" s="78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  <c r="BT192" s="79"/>
      <c r="BU192" s="79"/>
      <c r="BV192" s="79"/>
      <c r="BW192" s="79"/>
      <c r="BX192" s="79"/>
      <c r="BY192" s="79"/>
      <c r="BZ192" s="79"/>
      <c r="CA192" s="79"/>
      <c r="CB192" s="79"/>
    </row>
    <row r="193" spans="1:80" s="8" customFormat="1" ht="11.25" hidden="1" customHeight="1">
      <c r="A193" s="81" t="s">
        <v>127</v>
      </c>
      <c r="B193" s="62"/>
      <c r="C193" s="201"/>
      <c r="D193" s="250"/>
      <c r="E193" s="251"/>
      <c r="F193" s="249"/>
      <c r="G193" s="250"/>
      <c r="H193" s="251"/>
      <c r="I193" s="200"/>
      <c r="J193" s="250"/>
      <c r="K193" s="202"/>
      <c r="L193" s="201"/>
      <c r="M193" s="201"/>
      <c r="N193" s="201"/>
      <c r="O193" s="177">
        <f t="shared" si="142"/>
        <v>0</v>
      </c>
      <c r="P193" s="177"/>
      <c r="Q193" s="177"/>
      <c r="R193" s="177"/>
      <c r="S193" s="177">
        <f t="shared" si="143"/>
        <v>0</v>
      </c>
      <c r="T193" s="177"/>
      <c r="U193" s="177">
        <f t="shared" si="144"/>
        <v>0</v>
      </c>
      <c r="V193" s="297"/>
      <c r="W193" s="177">
        <f t="shared" si="145"/>
        <v>0</v>
      </c>
      <c r="X193" s="304"/>
      <c r="Y193" s="57"/>
      <c r="Z193" s="293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2">
        <f t="shared" si="146"/>
        <v>0</v>
      </c>
      <c r="AQ193" s="78"/>
      <c r="AR193" s="78"/>
      <c r="AS193" s="130"/>
      <c r="AT193" s="130"/>
      <c r="AU193" s="130"/>
      <c r="AV193" s="130"/>
      <c r="AW193" s="130"/>
      <c r="AX193" s="130"/>
      <c r="AY193" s="130"/>
      <c r="AZ193" s="130"/>
      <c r="BA193" s="78"/>
      <c r="BB193" s="78"/>
      <c r="BC193" s="78"/>
      <c r="BD193" s="78"/>
      <c r="BE193" s="78"/>
      <c r="BF193" s="78"/>
      <c r="BG193" s="78"/>
      <c r="BH193" s="78"/>
      <c r="BI193" s="79"/>
      <c r="BJ193" s="79"/>
      <c r="BK193" s="79"/>
      <c r="BL193" s="79"/>
      <c r="BM193" s="79"/>
      <c r="BN193" s="79"/>
      <c r="BO193" s="79"/>
      <c r="BP193" s="79"/>
      <c r="BQ193" s="79"/>
      <c r="BR193" s="79"/>
      <c r="BS193" s="79"/>
      <c r="BT193" s="79"/>
      <c r="BU193" s="79"/>
      <c r="BV193" s="79"/>
      <c r="BW193" s="79"/>
      <c r="BX193" s="79"/>
      <c r="BY193" s="79"/>
      <c r="BZ193" s="79"/>
      <c r="CA193" s="79"/>
      <c r="CB193" s="79"/>
    </row>
    <row r="194" spans="1:80" s="8" customFormat="1" ht="11.25" hidden="1" customHeight="1">
      <c r="A194" s="81" t="s">
        <v>128</v>
      </c>
      <c r="B194" s="62"/>
      <c r="C194" s="201"/>
      <c r="D194" s="250"/>
      <c r="E194" s="251"/>
      <c r="F194" s="249"/>
      <c r="G194" s="250"/>
      <c r="H194" s="251"/>
      <c r="I194" s="200"/>
      <c r="J194" s="250"/>
      <c r="K194" s="202"/>
      <c r="L194" s="201"/>
      <c r="M194" s="201"/>
      <c r="N194" s="201"/>
      <c r="O194" s="177">
        <f t="shared" si="142"/>
        <v>0</v>
      </c>
      <c r="P194" s="177"/>
      <c r="Q194" s="177"/>
      <c r="R194" s="177"/>
      <c r="S194" s="177">
        <f t="shared" si="143"/>
        <v>0</v>
      </c>
      <c r="T194" s="177"/>
      <c r="U194" s="177">
        <f t="shared" si="144"/>
        <v>0</v>
      </c>
      <c r="V194" s="297"/>
      <c r="W194" s="177">
        <f t="shared" si="145"/>
        <v>0</v>
      </c>
      <c r="X194" s="304"/>
      <c r="Y194" s="57"/>
      <c r="Z194" s="293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2">
        <f t="shared" si="146"/>
        <v>0</v>
      </c>
      <c r="AQ194" s="78"/>
      <c r="AR194" s="78"/>
      <c r="AS194" s="130"/>
      <c r="AT194" s="130"/>
      <c r="AU194" s="130"/>
      <c r="AV194" s="130"/>
      <c r="AW194" s="130"/>
      <c r="AX194" s="130"/>
      <c r="AY194" s="130"/>
      <c r="AZ194" s="130"/>
      <c r="BA194" s="78"/>
      <c r="BB194" s="78"/>
      <c r="BC194" s="78"/>
      <c r="BD194" s="78"/>
      <c r="BE194" s="78"/>
      <c r="BF194" s="78"/>
      <c r="BG194" s="78"/>
      <c r="BH194" s="78"/>
      <c r="BI194" s="79"/>
      <c r="BJ194" s="79"/>
      <c r="BK194" s="79"/>
      <c r="BL194" s="79"/>
      <c r="BM194" s="79"/>
      <c r="BN194" s="79"/>
      <c r="BO194" s="79"/>
      <c r="BP194" s="79"/>
      <c r="BQ194" s="79"/>
      <c r="BR194" s="79"/>
      <c r="BS194" s="79"/>
      <c r="BT194" s="79"/>
      <c r="BU194" s="79"/>
      <c r="BV194" s="79"/>
      <c r="BW194" s="79"/>
      <c r="BX194" s="79"/>
      <c r="BY194" s="79"/>
      <c r="BZ194" s="79"/>
      <c r="CA194" s="79"/>
      <c r="CB194" s="79"/>
    </row>
    <row r="195" spans="1:80" s="8" customFormat="1" ht="11.25" hidden="1" customHeight="1">
      <c r="A195" s="81" t="s">
        <v>129</v>
      </c>
      <c r="B195" s="62"/>
      <c r="C195" s="201"/>
      <c r="D195" s="250"/>
      <c r="E195" s="251"/>
      <c r="F195" s="249"/>
      <c r="G195" s="250"/>
      <c r="H195" s="251"/>
      <c r="I195" s="200"/>
      <c r="J195" s="250"/>
      <c r="K195" s="202"/>
      <c r="L195" s="201"/>
      <c r="M195" s="201"/>
      <c r="N195" s="201"/>
      <c r="O195" s="177">
        <f t="shared" si="142"/>
        <v>0</v>
      </c>
      <c r="P195" s="177"/>
      <c r="Q195" s="177"/>
      <c r="R195" s="177"/>
      <c r="S195" s="177">
        <f t="shared" si="143"/>
        <v>0</v>
      </c>
      <c r="T195" s="177"/>
      <c r="U195" s="177">
        <f t="shared" si="144"/>
        <v>0</v>
      </c>
      <c r="V195" s="297"/>
      <c r="W195" s="177">
        <f t="shared" si="145"/>
        <v>0</v>
      </c>
      <c r="X195" s="304"/>
      <c r="Y195" s="57"/>
      <c r="Z195" s="293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2">
        <f t="shared" si="146"/>
        <v>0</v>
      </c>
      <c r="AQ195" s="78"/>
      <c r="AR195" s="78"/>
      <c r="AS195" s="130"/>
      <c r="AT195" s="130"/>
      <c r="AU195" s="130"/>
      <c r="AV195" s="130"/>
      <c r="AW195" s="130"/>
      <c r="AX195" s="130"/>
      <c r="AY195" s="130"/>
      <c r="AZ195" s="130"/>
      <c r="BA195" s="78"/>
      <c r="BB195" s="78"/>
      <c r="BC195" s="78"/>
      <c r="BD195" s="78"/>
      <c r="BE195" s="78"/>
      <c r="BF195" s="78"/>
      <c r="BG195" s="78"/>
      <c r="BH195" s="78"/>
      <c r="BI195" s="79"/>
      <c r="BJ195" s="79"/>
      <c r="BK195" s="79"/>
      <c r="BL195" s="79"/>
      <c r="BM195" s="79"/>
      <c r="BN195" s="79"/>
      <c r="BO195" s="79"/>
      <c r="BP195" s="79"/>
      <c r="BQ195" s="79"/>
      <c r="BR195" s="79"/>
      <c r="BS195" s="79"/>
      <c r="BT195" s="79"/>
      <c r="BU195" s="79"/>
      <c r="BV195" s="79"/>
      <c r="BW195" s="79"/>
      <c r="BX195" s="79"/>
      <c r="BY195" s="79"/>
      <c r="BZ195" s="79"/>
      <c r="CA195" s="79"/>
      <c r="CB195" s="79"/>
    </row>
    <row r="196" spans="1:80" s="8" customFormat="1" ht="11.25" hidden="1" customHeight="1">
      <c r="A196" s="81" t="s">
        <v>130</v>
      </c>
      <c r="B196" s="62"/>
      <c r="C196" s="201"/>
      <c r="D196" s="250"/>
      <c r="E196" s="251"/>
      <c r="F196" s="249"/>
      <c r="G196" s="250"/>
      <c r="H196" s="251"/>
      <c r="I196" s="200"/>
      <c r="J196" s="250"/>
      <c r="K196" s="202"/>
      <c r="L196" s="201"/>
      <c r="M196" s="201"/>
      <c r="N196" s="201"/>
      <c r="O196" s="177">
        <f t="shared" si="142"/>
        <v>0</v>
      </c>
      <c r="P196" s="177"/>
      <c r="Q196" s="177"/>
      <c r="R196" s="177"/>
      <c r="S196" s="177">
        <f t="shared" si="143"/>
        <v>0</v>
      </c>
      <c r="T196" s="177"/>
      <c r="U196" s="177">
        <f t="shared" si="144"/>
        <v>0</v>
      </c>
      <c r="V196" s="297"/>
      <c r="W196" s="177">
        <f t="shared" si="145"/>
        <v>0</v>
      </c>
      <c r="X196" s="304"/>
      <c r="Y196" s="57"/>
      <c r="Z196" s="293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2">
        <f t="shared" si="146"/>
        <v>0</v>
      </c>
      <c r="AQ196" s="78"/>
      <c r="AR196" s="78"/>
      <c r="AS196" s="130"/>
      <c r="AT196" s="130"/>
      <c r="AU196" s="130"/>
      <c r="AV196" s="130"/>
      <c r="AW196" s="130"/>
      <c r="AX196" s="130"/>
      <c r="AY196" s="130"/>
      <c r="AZ196" s="130"/>
      <c r="BA196" s="78"/>
      <c r="BB196" s="78"/>
      <c r="BC196" s="78"/>
      <c r="BD196" s="78"/>
      <c r="BE196" s="78"/>
      <c r="BF196" s="78"/>
      <c r="BG196" s="78"/>
      <c r="BH196" s="78"/>
      <c r="BI196" s="79"/>
      <c r="BJ196" s="79"/>
      <c r="BK196" s="79"/>
      <c r="BL196" s="79"/>
      <c r="BM196" s="79"/>
      <c r="BN196" s="79"/>
      <c r="BO196" s="79"/>
      <c r="BP196" s="79"/>
      <c r="BQ196" s="79"/>
      <c r="BR196" s="79"/>
      <c r="BS196" s="79"/>
      <c r="BT196" s="79"/>
      <c r="BU196" s="79"/>
      <c r="BV196" s="79"/>
      <c r="BW196" s="79"/>
      <c r="BX196" s="79"/>
      <c r="BY196" s="79"/>
      <c r="BZ196" s="79"/>
      <c r="CA196" s="79"/>
      <c r="CB196" s="79"/>
    </row>
    <row r="197" spans="1:80" s="8" customFormat="1" ht="11.25" hidden="1" customHeight="1">
      <c r="A197" s="81" t="s">
        <v>131</v>
      </c>
      <c r="B197" s="62"/>
      <c r="C197" s="201"/>
      <c r="D197" s="250"/>
      <c r="E197" s="251"/>
      <c r="F197" s="249"/>
      <c r="G197" s="250"/>
      <c r="H197" s="251"/>
      <c r="I197" s="200"/>
      <c r="J197" s="250"/>
      <c r="K197" s="202"/>
      <c r="L197" s="201"/>
      <c r="M197" s="201"/>
      <c r="N197" s="201"/>
      <c r="O197" s="177">
        <f t="shared" si="142"/>
        <v>0</v>
      </c>
      <c r="P197" s="177"/>
      <c r="Q197" s="177"/>
      <c r="R197" s="177"/>
      <c r="S197" s="177">
        <f t="shared" si="143"/>
        <v>0</v>
      </c>
      <c r="T197" s="177"/>
      <c r="U197" s="177">
        <f t="shared" si="144"/>
        <v>0</v>
      </c>
      <c r="V197" s="297"/>
      <c r="W197" s="177">
        <f t="shared" si="145"/>
        <v>0</v>
      </c>
      <c r="X197" s="304"/>
      <c r="Y197" s="57"/>
      <c r="Z197" s="293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2">
        <f t="shared" si="146"/>
        <v>0</v>
      </c>
      <c r="AQ197" s="78"/>
      <c r="AR197" s="78"/>
      <c r="AS197" s="130"/>
      <c r="AT197" s="130"/>
      <c r="AU197" s="130"/>
      <c r="AV197" s="130"/>
      <c r="AW197" s="130"/>
      <c r="AX197" s="130"/>
      <c r="AY197" s="130"/>
      <c r="AZ197" s="130"/>
      <c r="BA197" s="78"/>
      <c r="BB197" s="78"/>
      <c r="BC197" s="78"/>
      <c r="BD197" s="78"/>
      <c r="BE197" s="78"/>
      <c r="BF197" s="78"/>
      <c r="BG197" s="78"/>
      <c r="BH197" s="78"/>
      <c r="BI197" s="79"/>
      <c r="BJ197" s="79"/>
      <c r="BK197" s="79"/>
      <c r="BL197" s="79"/>
      <c r="BM197" s="79"/>
      <c r="BN197" s="79"/>
      <c r="BO197" s="79"/>
      <c r="BP197" s="79"/>
      <c r="BQ197" s="79"/>
      <c r="BR197" s="79"/>
      <c r="BS197" s="79"/>
      <c r="BT197" s="79"/>
      <c r="BU197" s="79"/>
      <c r="BV197" s="79"/>
      <c r="BW197" s="79"/>
      <c r="BX197" s="79"/>
      <c r="BY197" s="79"/>
      <c r="BZ197" s="79"/>
      <c r="CA197" s="79"/>
      <c r="CB197" s="79"/>
    </row>
    <row r="198" spans="1:80" s="8" customFormat="1" ht="11.25" hidden="1" customHeight="1">
      <c r="A198" s="81" t="s">
        <v>132</v>
      </c>
      <c r="B198" s="263"/>
      <c r="C198" s="118"/>
      <c r="D198" s="118"/>
      <c r="E198" s="182"/>
      <c r="F198" s="249"/>
      <c r="G198" s="250"/>
      <c r="H198" s="251"/>
      <c r="I198" s="249"/>
      <c r="J198" s="250"/>
      <c r="K198" s="251"/>
      <c r="L198" s="250"/>
      <c r="M198" s="250"/>
      <c r="N198" s="250"/>
      <c r="O198" s="177">
        <f t="shared" si="142"/>
        <v>0</v>
      </c>
      <c r="P198" s="177"/>
      <c r="Q198" s="177"/>
      <c r="R198" s="177"/>
      <c r="S198" s="177"/>
      <c r="T198" s="177"/>
      <c r="U198" s="177">
        <f t="shared" si="144"/>
        <v>0</v>
      </c>
      <c r="V198" s="297"/>
      <c r="W198" s="177">
        <f t="shared" si="145"/>
        <v>0</v>
      </c>
      <c r="X198" s="304"/>
      <c r="Y198" s="57"/>
      <c r="Z198" s="293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61"/>
      <c r="AP198" s="52">
        <f t="shared" si="146"/>
        <v>0</v>
      </c>
      <c r="AQ198" s="78"/>
      <c r="AR198" s="78"/>
      <c r="AS198" s="130"/>
      <c r="AT198" s="130"/>
      <c r="AU198" s="130"/>
      <c r="AV198" s="130"/>
      <c r="AW198" s="130"/>
      <c r="AX198" s="130"/>
      <c r="AY198" s="130"/>
      <c r="AZ198" s="130"/>
      <c r="BA198" s="78"/>
      <c r="BB198" s="78"/>
      <c r="BC198" s="78"/>
      <c r="BD198" s="78"/>
      <c r="BE198" s="78"/>
      <c r="BF198" s="78"/>
      <c r="BG198" s="78"/>
      <c r="BH198" s="78"/>
      <c r="BI198" s="79"/>
      <c r="BJ198" s="79"/>
      <c r="BK198" s="79"/>
      <c r="BL198" s="79"/>
      <c r="BM198" s="79"/>
      <c r="BN198" s="79"/>
      <c r="BO198" s="79"/>
      <c r="BP198" s="79"/>
      <c r="BQ198" s="79"/>
      <c r="BR198" s="79"/>
      <c r="BS198" s="79"/>
      <c r="BT198" s="79"/>
      <c r="BU198" s="79"/>
      <c r="BV198" s="79"/>
      <c r="BW198" s="79"/>
      <c r="BX198" s="79"/>
      <c r="BY198" s="79"/>
      <c r="BZ198" s="79"/>
      <c r="CA198" s="79"/>
      <c r="CB198" s="79"/>
    </row>
    <row r="199" spans="1:80" s="8" customFormat="1" ht="11.25" hidden="1" customHeight="1">
      <c r="A199" s="81" t="s">
        <v>133</v>
      </c>
      <c r="B199" s="264"/>
      <c r="C199" s="118"/>
      <c r="D199" s="118"/>
      <c r="E199" s="182"/>
      <c r="F199" s="183"/>
      <c r="G199" s="118"/>
      <c r="H199" s="182"/>
      <c r="I199" s="183"/>
      <c r="J199" s="118"/>
      <c r="K199" s="182"/>
      <c r="L199" s="118"/>
      <c r="M199" s="118"/>
      <c r="N199" s="118"/>
      <c r="O199" s="177">
        <f t="shared" si="142"/>
        <v>0</v>
      </c>
      <c r="P199" s="177"/>
      <c r="Q199" s="177"/>
      <c r="R199" s="177"/>
      <c r="S199" s="177"/>
      <c r="T199" s="177"/>
      <c r="U199" s="177">
        <f t="shared" si="144"/>
        <v>0</v>
      </c>
      <c r="V199" s="297"/>
      <c r="W199" s="177">
        <f t="shared" si="145"/>
        <v>0</v>
      </c>
      <c r="X199" s="304"/>
      <c r="Y199" s="57"/>
      <c r="Z199" s="293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61"/>
      <c r="AP199" s="52">
        <f t="shared" si="146"/>
        <v>0</v>
      </c>
      <c r="AQ199" s="78"/>
      <c r="AR199" s="78"/>
      <c r="AS199" s="130"/>
      <c r="AT199" s="130"/>
      <c r="AU199" s="130"/>
      <c r="AV199" s="130"/>
      <c r="AW199" s="130"/>
      <c r="AX199" s="130"/>
      <c r="AY199" s="130"/>
      <c r="AZ199" s="130"/>
      <c r="BA199" s="78"/>
      <c r="BB199" s="78"/>
      <c r="BC199" s="78"/>
      <c r="BD199" s="78"/>
      <c r="BE199" s="78"/>
      <c r="BF199" s="78"/>
      <c r="BG199" s="78"/>
      <c r="BH199" s="78"/>
      <c r="BI199" s="79"/>
      <c r="BJ199" s="79"/>
      <c r="BK199" s="79"/>
      <c r="BL199" s="79"/>
      <c r="BM199" s="79"/>
      <c r="BN199" s="79"/>
      <c r="BO199" s="79"/>
      <c r="BP199" s="79"/>
      <c r="BQ199" s="79"/>
      <c r="BR199" s="79"/>
      <c r="BS199" s="79"/>
      <c r="BT199" s="79"/>
      <c r="BU199" s="79"/>
      <c r="BV199" s="79"/>
      <c r="BW199" s="79"/>
      <c r="BX199" s="79"/>
      <c r="BY199" s="79"/>
      <c r="BZ199" s="79"/>
      <c r="CA199" s="79"/>
      <c r="CB199" s="79"/>
    </row>
    <row r="200" spans="1:80" s="8" customFormat="1" ht="11.25" hidden="1" customHeight="1">
      <c r="A200" s="121" t="s">
        <v>134</v>
      </c>
      <c r="B200" s="55"/>
      <c r="C200" s="335">
        <f>COUNTIF(C201:E227,1)+COUNTIF(C201:E227,2)+COUNTIF(C201:E227,3)+COUNTIF(C201:E227,4)+COUNTIF(C201:E227,5)+COUNTIF(C201:E227,6)+COUNTIF(C201:E227,7)+COUNTIF(C201:E227,8)</f>
        <v>0</v>
      </c>
      <c r="D200" s="335"/>
      <c r="E200" s="336"/>
      <c r="F200" s="337">
        <f>COUNTIF(F201:H227,1)+COUNTIF(F201:H227,2)+COUNTIF(F201:H227,3)+COUNTIF(F201:H227,4)+COUNTIF(F201:H227,5)+COUNTIF(F201:H227,6)+COUNTIF(F201:H227,7)+COUNTIF(F201:H227,8)</f>
        <v>0</v>
      </c>
      <c r="G200" s="335"/>
      <c r="H200" s="336"/>
      <c r="I200" s="337">
        <f>COUNTIF(I201:K227,1)+COUNTIF(I201:K227,2)+COUNTIF(I201:K227,3)+COUNTIF(I201:K227,4)+COUNTIF(I201:K227,5)+COUNTIF(I201:K227,6)+COUNTIF(I201:K227,7)+COUNTIF(I201:K227,8)</f>
        <v>0</v>
      </c>
      <c r="J200" s="335"/>
      <c r="K200" s="336"/>
      <c r="L200" s="203"/>
      <c r="M200" s="203"/>
      <c r="N200" s="203"/>
      <c r="O200" s="197">
        <f>SUM(O201:O227)</f>
        <v>0</v>
      </c>
      <c r="P200" s="197"/>
      <c r="Q200" s="197"/>
      <c r="R200" s="197"/>
      <c r="S200" s="197">
        <f t="shared" ref="S200" si="147">SUM(S201:S227)</f>
        <v>0</v>
      </c>
      <c r="T200" s="197"/>
      <c r="U200" s="197">
        <f t="shared" ref="U200" si="148">SUM(U201:U227)</f>
        <v>0</v>
      </c>
      <c r="V200" s="197"/>
      <c r="W200" s="197">
        <f t="shared" ref="W200" si="149">SUM(W201:W227)</f>
        <v>0</v>
      </c>
      <c r="X200" s="197"/>
      <c r="Y200" s="198">
        <f t="shared" ref="Y200" si="150">SUM(Y201:Y227)</f>
        <v>0</v>
      </c>
      <c r="Z200" s="198"/>
      <c r="AA200" s="198"/>
      <c r="AB200" s="198">
        <f t="shared" ref="AB200" si="151">SUM(AB201:AB227)</f>
        <v>0</v>
      </c>
      <c r="AC200" s="198">
        <f t="shared" ref="AC200" si="152">SUM(AC201:AC227)</f>
        <v>0</v>
      </c>
      <c r="AD200" s="198">
        <f t="shared" ref="AD200" si="153">SUM(AD201:AD227)</f>
        <v>0</v>
      </c>
      <c r="AE200" s="198">
        <f t="shared" ref="AE200" si="154">SUM(AE201:AE227)</f>
        <v>0</v>
      </c>
      <c r="AF200" s="198">
        <f t="shared" ref="AF200" si="155">SUM(AF201:AF227)</f>
        <v>0</v>
      </c>
      <c r="AG200" s="198">
        <f t="shared" ref="AG200" si="156">SUM(AG201:AG227)</f>
        <v>0</v>
      </c>
      <c r="AH200" s="198">
        <f t="shared" ref="AH200" si="157">SUM(AH201:AH227)</f>
        <v>0</v>
      </c>
      <c r="AI200" s="198">
        <f t="shared" ref="AI200" si="158">SUM(AI201:AI227)</f>
        <v>0</v>
      </c>
      <c r="AJ200" s="198">
        <f t="shared" ref="AJ200" si="159">SUM(AJ201:AJ227)</f>
        <v>0</v>
      </c>
      <c r="AK200" s="198">
        <f t="shared" ref="AK200" si="160">SUM(AK201:AK227)</f>
        <v>0</v>
      </c>
      <c r="AL200" s="198">
        <f t="shared" ref="AL200" si="161">SUM(AL201:AL227)</f>
        <v>0</v>
      </c>
      <c r="AM200" s="198">
        <f t="shared" ref="AM200" si="162">SUM(AM201:AM227)</f>
        <v>0</v>
      </c>
      <c r="AN200" s="198"/>
      <c r="AO200" s="108">
        <f>SUM(AO201:AO227)</f>
        <v>0</v>
      </c>
      <c r="AP200" s="56">
        <f>SUM(AP201:AP227)</f>
        <v>0</v>
      </c>
      <c r="AQ200" s="78"/>
      <c r="AR200" s="78"/>
      <c r="AS200" s="130"/>
      <c r="AT200" s="130"/>
      <c r="AU200" s="130"/>
      <c r="AV200" s="130"/>
      <c r="AW200" s="130"/>
      <c r="AX200" s="130"/>
      <c r="AY200" s="130"/>
      <c r="AZ200" s="130"/>
      <c r="BA200" s="78"/>
      <c r="BB200" s="78"/>
      <c r="BC200" s="78"/>
      <c r="BD200" s="78"/>
      <c r="BE200" s="78"/>
      <c r="BF200" s="78"/>
      <c r="BG200" s="78"/>
      <c r="BH200" s="78"/>
      <c r="BI200" s="79"/>
      <c r="BJ200" s="79"/>
      <c r="BK200" s="79"/>
      <c r="BL200" s="79"/>
      <c r="BM200" s="79"/>
      <c r="BN200" s="79"/>
      <c r="BO200" s="79"/>
      <c r="BP200" s="79"/>
      <c r="BQ200" s="79"/>
      <c r="BR200" s="79"/>
      <c r="BS200" s="79"/>
      <c r="BT200" s="79"/>
      <c r="BU200" s="79"/>
      <c r="BV200" s="79"/>
      <c r="BW200" s="79"/>
      <c r="BX200" s="79"/>
      <c r="BY200" s="79"/>
      <c r="BZ200" s="79"/>
      <c r="CA200" s="79"/>
      <c r="CB200" s="79"/>
    </row>
    <row r="201" spans="1:80" s="8" customFormat="1" ht="11.25" hidden="1" customHeight="1">
      <c r="A201" s="81" t="s">
        <v>135</v>
      </c>
      <c r="B201" s="58"/>
      <c r="C201" s="252"/>
      <c r="D201" s="244"/>
      <c r="E201" s="253"/>
      <c r="F201" s="254"/>
      <c r="G201" s="244"/>
      <c r="H201" s="253"/>
      <c r="I201" s="255"/>
      <c r="J201" s="244"/>
      <c r="K201" s="262"/>
      <c r="L201" s="252"/>
      <c r="M201" s="252"/>
      <c r="N201" s="252"/>
      <c r="O201" s="177">
        <f t="shared" ref="O201:O227" si="163">S201+U201</f>
        <v>0</v>
      </c>
      <c r="P201" s="177"/>
      <c r="Q201" s="177"/>
      <c r="R201" s="177"/>
      <c r="S201" s="177">
        <f t="shared" ref="S201:S225" si="164">U201/2</f>
        <v>0</v>
      </c>
      <c r="T201" s="177"/>
      <c r="U201" s="177">
        <f t="shared" ref="U201:U227" si="165">SUM(AB201:AM201)</f>
        <v>0</v>
      </c>
      <c r="V201" s="297"/>
      <c r="W201" s="177">
        <f t="shared" ref="W201:W227" si="166">U201-Y201</f>
        <v>0</v>
      </c>
      <c r="X201" s="304"/>
      <c r="Y201" s="57"/>
      <c r="Z201" s="293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2">
        <f t="shared" ref="AP201:AP227" si="167">U201-AO201</f>
        <v>0</v>
      </c>
      <c r="AQ201" s="78"/>
      <c r="AR201" s="78"/>
      <c r="AS201" s="130"/>
      <c r="AT201" s="130"/>
      <c r="AU201" s="130"/>
      <c r="AV201" s="130"/>
      <c r="AW201" s="130"/>
      <c r="AX201" s="130"/>
      <c r="AY201" s="130"/>
      <c r="AZ201" s="130"/>
      <c r="BA201" s="78"/>
      <c r="BB201" s="78"/>
      <c r="BC201" s="78"/>
      <c r="BD201" s="78"/>
      <c r="BE201" s="78"/>
      <c r="BF201" s="78"/>
      <c r="BG201" s="78"/>
      <c r="BH201" s="78"/>
      <c r="BI201" s="79"/>
      <c r="BJ201" s="79"/>
      <c r="BK201" s="79"/>
      <c r="BL201" s="79"/>
      <c r="BM201" s="79"/>
      <c r="BN201" s="79"/>
      <c r="BO201" s="79"/>
      <c r="BP201" s="79"/>
      <c r="BQ201" s="79"/>
      <c r="BR201" s="79"/>
      <c r="BS201" s="79"/>
      <c r="BT201" s="79"/>
      <c r="BU201" s="79"/>
      <c r="BV201" s="79"/>
      <c r="BW201" s="79"/>
      <c r="BX201" s="79"/>
      <c r="BY201" s="79"/>
      <c r="BZ201" s="79"/>
      <c r="CA201" s="79"/>
      <c r="CB201" s="79"/>
    </row>
    <row r="202" spans="1:80" s="8" customFormat="1" ht="11.25" hidden="1" customHeight="1">
      <c r="A202" s="81" t="s">
        <v>136</v>
      </c>
      <c r="B202" s="62"/>
      <c r="C202" s="201"/>
      <c r="D202" s="250"/>
      <c r="E202" s="251"/>
      <c r="F202" s="249"/>
      <c r="G202" s="250"/>
      <c r="H202" s="251"/>
      <c r="I202" s="200"/>
      <c r="J202" s="250"/>
      <c r="K202" s="202"/>
      <c r="L202" s="201"/>
      <c r="M202" s="201"/>
      <c r="N202" s="201"/>
      <c r="O202" s="177">
        <f t="shared" si="163"/>
        <v>0</v>
      </c>
      <c r="P202" s="177"/>
      <c r="Q202" s="177"/>
      <c r="R202" s="177"/>
      <c r="S202" s="177">
        <f t="shared" si="164"/>
        <v>0</v>
      </c>
      <c r="T202" s="177"/>
      <c r="U202" s="177">
        <f t="shared" si="165"/>
        <v>0</v>
      </c>
      <c r="V202" s="297"/>
      <c r="W202" s="177">
        <f t="shared" si="166"/>
        <v>0</v>
      </c>
      <c r="X202" s="304"/>
      <c r="Y202" s="57"/>
      <c r="Z202" s="293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2">
        <f t="shared" si="167"/>
        <v>0</v>
      </c>
      <c r="AQ202" s="78"/>
      <c r="AR202" s="78"/>
      <c r="AS202" s="130"/>
      <c r="AT202" s="130"/>
      <c r="AU202" s="130"/>
      <c r="AV202" s="130"/>
      <c r="AW202" s="130"/>
      <c r="AX202" s="130"/>
      <c r="AY202" s="130"/>
      <c r="AZ202" s="130"/>
      <c r="BA202" s="78"/>
      <c r="BB202" s="78"/>
      <c r="BC202" s="78"/>
      <c r="BD202" s="78"/>
      <c r="BE202" s="78"/>
      <c r="BF202" s="78"/>
      <c r="BG202" s="78"/>
      <c r="BH202" s="78"/>
      <c r="BI202" s="79"/>
      <c r="BJ202" s="79"/>
      <c r="BK202" s="79"/>
      <c r="BL202" s="79"/>
      <c r="BM202" s="79"/>
      <c r="BN202" s="79"/>
      <c r="BO202" s="79"/>
      <c r="BP202" s="79"/>
      <c r="BQ202" s="79"/>
      <c r="BR202" s="79"/>
      <c r="BS202" s="79"/>
      <c r="BT202" s="79"/>
      <c r="BU202" s="79"/>
      <c r="BV202" s="79"/>
      <c r="BW202" s="79"/>
      <c r="BX202" s="79"/>
      <c r="BY202" s="79"/>
      <c r="BZ202" s="79"/>
      <c r="CA202" s="79"/>
      <c r="CB202" s="79"/>
    </row>
    <row r="203" spans="1:80" s="8" customFormat="1" ht="11.25" hidden="1" customHeight="1">
      <c r="A203" s="81" t="s">
        <v>137</v>
      </c>
      <c r="B203" s="62"/>
      <c r="C203" s="201"/>
      <c r="D203" s="250"/>
      <c r="E203" s="251"/>
      <c r="F203" s="249"/>
      <c r="G203" s="250"/>
      <c r="H203" s="251"/>
      <c r="I203" s="200"/>
      <c r="J203" s="250"/>
      <c r="K203" s="202"/>
      <c r="L203" s="201"/>
      <c r="M203" s="201"/>
      <c r="N203" s="201"/>
      <c r="O203" s="177">
        <f t="shared" si="163"/>
        <v>0</v>
      </c>
      <c r="P203" s="177"/>
      <c r="Q203" s="177"/>
      <c r="R203" s="177"/>
      <c r="S203" s="177">
        <f t="shared" si="164"/>
        <v>0</v>
      </c>
      <c r="T203" s="177"/>
      <c r="U203" s="177">
        <f t="shared" si="165"/>
        <v>0</v>
      </c>
      <c r="V203" s="297"/>
      <c r="W203" s="177">
        <f t="shared" si="166"/>
        <v>0</v>
      </c>
      <c r="X203" s="304"/>
      <c r="Y203" s="57"/>
      <c r="Z203" s="293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2">
        <f t="shared" si="167"/>
        <v>0</v>
      </c>
      <c r="AQ203" s="78"/>
      <c r="AR203" s="78"/>
      <c r="AS203" s="130"/>
      <c r="AT203" s="130"/>
      <c r="AU203" s="130"/>
      <c r="AV203" s="130"/>
      <c r="AW203" s="130"/>
      <c r="AX203" s="130"/>
      <c r="AY203" s="130"/>
      <c r="AZ203" s="130"/>
      <c r="BA203" s="78"/>
      <c r="BB203" s="78"/>
      <c r="BC203" s="78"/>
      <c r="BD203" s="78"/>
      <c r="BE203" s="78"/>
      <c r="BF203" s="78"/>
      <c r="BG203" s="78"/>
      <c r="BH203" s="78"/>
      <c r="BI203" s="79"/>
      <c r="BJ203" s="79"/>
      <c r="BK203" s="79"/>
      <c r="BL203" s="79"/>
      <c r="BM203" s="79"/>
      <c r="BN203" s="79"/>
      <c r="BO203" s="79"/>
      <c r="BP203" s="79"/>
      <c r="BQ203" s="79"/>
      <c r="BR203" s="79"/>
      <c r="BS203" s="79"/>
      <c r="BT203" s="79"/>
      <c r="BU203" s="79"/>
      <c r="BV203" s="79"/>
      <c r="BW203" s="79"/>
      <c r="BX203" s="79"/>
      <c r="BY203" s="79"/>
      <c r="BZ203" s="79"/>
      <c r="CA203" s="79"/>
      <c r="CB203" s="79"/>
    </row>
    <row r="204" spans="1:80" s="8" customFormat="1" ht="11.25" hidden="1" customHeight="1">
      <c r="A204" s="81" t="s">
        <v>138</v>
      </c>
      <c r="B204" s="62"/>
      <c r="C204" s="201"/>
      <c r="D204" s="250"/>
      <c r="E204" s="251"/>
      <c r="F204" s="249"/>
      <c r="G204" s="250"/>
      <c r="H204" s="251"/>
      <c r="I204" s="200"/>
      <c r="J204" s="250"/>
      <c r="K204" s="202"/>
      <c r="L204" s="201"/>
      <c r="M204" s="201"/>
      <c r="N204" s="201"/>
      <c r="O204" s="177">
        <f t="shared" si="163"/>
        <v>0</v>
      </c>
      <c r="P204" s="177"/>
      <c r="Q204" s="177"/>
      <c r="R204" s="177"/>
      <c r="S204" s="177">
        <f t="shared" si="164"/>
        <v>0</v>
      </c>
      <c r="T204" s="177"/>
      <c r="U204" s="177">
        <f t="shared" si="165"/>
        <v>0</v>
      </c>
      <c r="V204" s="297"/>
      <c r="W204" s="177">
        <f t="shared" si="166"/>
        <v>0</v>
      </c>
      <c r="X204" s="304"/>
      <c r="Y204" s="57"/>
      <c r="Z204" s="293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2">
        <f t="shared" si="167"/>
        <v>0</v>
      </c>
      <c r="AQ204" s="78"/>
      <c r="AR204" s="78"/>
      <c r="AS204" s="130"/>
      <c r="AT204" s="130"/>
      <c r="AU204" s="130"/>
      <c r="AV204" s="130"/>
      <c r="AW204" s="130"/>
      <c r="AX204" s="130"/>
      <c r="AY204" s="130"/>
      <c r="AZ204" s="130"/>
      <c r="BA204" s="78"/>
      <c r="BB204" s="78"/>
      <c r="BC204" s="78"/>
      <c r="BD204" s="78"/>
      <c r="BE204" s="78"/>
      <c r="BF204" s="78"/>
      <c r="BG204" s="78"/>
      <c r="BH204" s="78"/>
      <c r="BI204" s="79"/>
      <c r="BJ204" s="79"/>
      <c r="BK204" s="79"/>
      <c r="BL204" s="79"/>
      <c r="BM204" s="79"/>
      <c r="BN204" s="79"/>
      <c r="BO204" s="79"/>
      <c r="BP204" s="79"/>
      <c r="BQ204" s="79"/>
      <c r="BR204" s="79"/>
      <c r="BS204" s="79"/>
      <c r="BT204" s="79"/>
      <c r="BU204" s="79"/>
      <c r="BV204" s="79"/>
      <c r="BW204" s="79"/>
      <c r="BX204" s="79"/>
      <c r="BY204" s="79"/>
      <c r="BZ204" s="79"/>
      <c r="CA204" s="79"/>
      <c r="CB204" s="79"/>
    </row>
    <row r="205" spans="1:80" s="8" customFormat="1" ht="11.25" hidden="1" customHeight="1">
      <c r="A205" s="81" t="s">
        <v>139</v>
      </c>
      <c r="B205" s="62"/>
      <c r="C205" s="201"/>
      <c r="D205" s="250"/>
      <c r="E205" s="251"/>
      <c r="F205" s="249"/>
      <c r="G205" s="250"/>
      <c r="H205" s="251"/>
      <c r="I205" s="200"/>
      <c r="J205" s="250"/>
      <c r="K205" s="202"/>
      <c r="L205" s="201"/>
      <c r="M205" s="201"/>
      <c r="N205" s="201"/>
      <c r="O205" s="177">
        <f t="shared" si="163"/>
        <v>0</v>
      </c>
      <c r="P205" s="177"/>
      <c r="Q205" s="177"/>
      <c r="R205" s="177"/>
      <c r="S205" s="177">
        <f t="shared" si="164"/>
        <v>0</v>
      </c>
      <c r="T205" s="177"/>
      <c r="U205" s="177">
        <f t="shared" si="165"/>
        <v>0</v>
      </c>
      <c r="V205" s="297"/>
      <c r="W205" s="177">
        <f t="shared" si="166"/>
        <v>0</v>
      </c>
      <c r="X205" s="304"/>
      <c r="Y205" s="57"/>
      <c r="Z205" s="293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2">
        <f t="shared" si="167"/>
        <v>0</v>
      </c>
      <c r="AQ205" s="78"/>
      <c r="AR205" s="78"/>
      <c r="AS205" s="130"/>
      <c r="AT205" s="130"/>
      <c r="AU205" s="130"/>
      <c r="AV205" s="130"/>
      <c r="AW205" s="130"/>
      <c r="AX205" s="130"/>
      <c r="AY205" s="130"/>
      <c r="AZ205" s="130"/>
      <c r="BA205" s="78"/>
      <c r="BB205" s="78"/>
      <c r="BC205" s="78"/>
      <c r="BD205" s="78"/>
      <c r="BE205" s="78"/>
      <c r="BF205" s="78"/>
      <c r="BG205" s="78"/>
      <c r="BH205" s="78"/>
      <c r="BI205" s="79"/>
      <c r="BJ205" s="79"/>
      <c r="BK205" s="79"/>
      <c r="BL205" s="79"/>
      <c r="BM205" s="79"/>
      <c r="BN205" s="79"/>
      <c r="BO205" s="79"/>
      <c r="BP205" s="79"/>
      <c r="BQ205" s="79"/>
      <c r="BR205" s="79"/>
      <c r="BS205" s="79"/>
      <c r="BT205" s="79"/>
      <c r="BU205" s="79"/>
      <c r="BV205" s="79"/>
      <c r="BW205" s="79"/>
      <c r="BX205" s="79"/>
      <c r="BY205" s="79"/>
      <c r="BZ205" s="79"/>
      <c r="CA205" s="79"/>
      <c r="CB205" s="79"/>
    </row>
    <row r="206" spans="1:80" s="8" customFormat="1" ht="11.25" hidden="1" customHeight="1">
      <c r="A206" s="81" t="s">
        <v>140</v>
      </c>
      <c r="B206" s="62"/>
      <c r="C206" s="201"/>
      <c r="D206" s="250"/>
      <c r="E206" s="251"/>
      <c r="F206" s="249"/>
      <c r="G206" s="250"/>
      <c r="H206" s="251"/>
      <c r="I206" s="200"/>
      <c r="J206" s="250"/>
      <c r="K206" s="202"/>
      <c r="L206" s="201"/>
      <c r="M206" s="201"/>
      <c r="N206" s="201"/>
      <c r="O206" s="177">
        <f t="shared" si="163"/>
        <v>0</v>
      </c>
      <c r="P206" s="177"/>
      <c r="Q206" s="177"/>
      <c r="R206" s="177"/>
      <c r="S206" s="177">
        <f t="shared" si="164"/>
        <v>0</v>
      </c>
      <c r="T206" s="177"/>
      <c r="U206" s="177">
        <f t="shared" si="165"/>
        <v>0</v>
      </c>
      <c r="V206" s="297"/>
      <c r="W206" s="177">
        <f t="shared" si="166"/>
        <v>0</v>
      </c>
      <c r="X206" s="304"/>
      <c r="Y206" s="57"/>
      <c r="Z206" s="293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2">
        <f t="shared" si="167"/>
        <v>0</v>
      </c>
      <c r="AQ206" s="78"/>
      <c r="AR206" s="78"/>
      <c r="AS206" s="130"/>
      <c r="AT206" s="130"/>
      <c r="AU206" s="130"/>
      <c r="AV206" s="130"/>
      <c r="AW206" s="130"/>
      <c r="AX206" s="130"/>
      <c r="AY206" s="130"/>
      <c r="AZ206" s="130"/>
      <c r="BA206" s="78"/>
      <c r="BB206" s="78"/>
      <c r="BC206" s="78"/>
      <c r="BD206" s="78"/>
      <c r="BE206" s="78"/>
      <c r="BF206" s="78"/>
      <c r="BG206" s="78"/>
      <c r="BH206" s="78"/>
      <c r="BI206" s="79"/>
      <c r="BJ206" s="79"/>
      <c r="BK206" s="79"/>
      <c r="BL206" s="79"/>
      <c r="BM206" s="79"/>
      <c r="BN206" s="79"/>
      <c r="BO206" s="79"/>
      <c r="BP206" s="79"/>
      <c r="BQ206" s="79"/>
      <c r="BR206" s="79"/>
      <c r="BS206" s="79"/>
      <c r="BT206" s="79"/>
      <c r="BU206" s="79"/>
      <c r="BV206" s="79"/>
      <c r="BW206" s="79"/>
      <c r="BX206" s="79"/>
      <c r="BY206" s="79"/>
      <c r="BZ206" s="79"/>
      <c r="CA206" s="79"/>
      <c r="CB206" s="79"/>
    </row>
    <row r="207" spans="1:80" s="8" customFormat="1" ht="11.25" hidden="1" customHeight="1">
      <c r="A207" s="81" t="s">
        <v>141</v>
      </c>
      <c r="B207" s="62"/>
      <c r="C207" s="201"/>
      <c r="D207" s="250"/>
      <c r="E207" s="251"/>
      <c r="F207" s="249"/>
      <c r="G207" s="250"/>
      <c r="H207" s="251"/>
      <c r="I207" s="200"/>
      <c r="J207" s="250"/>
      <c r="K207" s="202"/>
      <c r="L207" s="201"/>
      <c r="M207" s="201"/>
      <c r="N207" s="201"/>
      <c r="O207" s="177">
        <f t="shared" si="163"/>
        <v>0</v>
      </c>
      <c r="P207" s="177"/>
      <c r="Q207" s="177"/>
      <c r="R207" s="177"/>
      <c r="S207" s="177">
        <f t="shared" si="164"/>
        <v>0</v>
      </c>
      <c r="T207" s="177"/>
      <c r="U207" s="177">
        <f t="shared" si="165"/>
        <v>0</v>
      </c>
      <c r="V207" s="297"/>
      <c r="W207" s="177">
        <f t="shared" si="166"/>
        <v>0</v>
      </c>
      <c r="X207" s="304"/>
      <c r="Y207" s="57"/>
      <c r="Z207" s="293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2">
        <f t="shared" si="167"/>
        <v>0</v>
      </c>
      <c r="AQ207" s="78"/>
      <c r="AR207" s="78"/>
      <c r="AS207" s="130"/>
      <c r="AT207" s="130"/>
      <c r="AU207" s="130"/>
      <c r="AV207" s="130"/>
      <c r="AW207" s="130"/>
      <c r="AX207" s="130"/>
      <c r="AY207" s="130"/>
      <c r="AZ207" s="130"/>
      <c r="BA207" s="78"/>
      <c r="BB207" s="78"/>
      <c r="BC207" s="78"/>
      <c r="BD207" s="78"/>
      <c r="BE207" s="78"/>
      <c r="BF207" s="78"/>
      <c r="BG207" s="78"/>
      <c r="BH207" s="78"/>
      <c r="BI207" s="79"/>
      <c r="BJ207" s="79"/>
      <c r="BK207" s="79"/>
      <c r="BL207" s="79"/>
      <c r="BM207" s="79"/>
      <c r="BN207" s="79"/>
      <c r="BO207" s="79"/>
      <c r="BP207" s="79"/>
      <c r="BQ207" s="79"/>
      <c r="BR207" s="79"/>
      <c r="BS207" s="79"/>
      <c r="BT207" s="79"/>
      <c r="BU207" s="79"/>
      <c r="BV207" s="79"/>
      <c r="BW207" s="79"/>
      <c r="BX207" s="79"/>
      <c r="BY207" s="79"/>
      <c r="BZ207" s="79"/>
      <c r="CA207" s="79"/>
      <c r="CB207" s="79"/>
    </row>
    <row r="208" spans="1:80" s="8" customFormat="1" ht="11.25" hidden="1" customHeight="1">
      <c r="A208" s="81" t="s">
        <v>142</v>
      </c>
      <c r="B208" s="62"/>
      <c r="C208" s="201"/>
      <c r="D208" s="250"/>
      <c r="E208" s="251"/>
      <c r="F208" s="249"/>
      <c r="G208" s="250"/>
      <c r="H208" s="251"/>
      <c r="I208" s="200"/>
      <c r="J208" s="250"/>
      <c r="K208" s="202"/>
      <c r="L208" s="201"/>
      <c r="M208" s="201"/>
      <c r="N208" s="201"/>
      <c r="O208" s="177">
        <f t="shared" si="163"/>
        <v>0</v>
      </c>
      <c r="P208" s="177"/>
      <c r="Q208" s="177"/>
      <c r="R208" s="177"/>
      <c r="S208" s="177">
        <f t="shared" si="164"/>
        <v>0</v>
      </c>
      <c r="T208" s="177"/>
      <c r="U208" s="177">
        <f t="shared" si="165"/>
        <v>0</v>
      </c>
      <c r="V208" s="297"/>
      <c r="W208" s="177">
        <f t="shared" si="166"/>
        <v>0</v>
      </c>
      <c r="X208" s="304"/>
      <c r="Y208" s="57"/>
      <c r="Z208" s="293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2">
        <f t="shared" si="167"/>
        <v>0</v>
      </c>
      <c r="AQ208" s="78"/>
      <c r="AR208" s="78"/>
      <c r="AS208" s="130"/>
      <c r="AT208" s="130"/>
      <c r="AU208" s="130"/>
      <c r="AV208" s="130"/>
      <c r="AW208" s="130"/>
      <c r="AX208" s="130"/>
      <c r="AY208" s="130"/>
      <c r="AZ208" s="130"/>
      <c r="BA208" s="78"/>
      <c r="BB208" s="78"/>
      <c r="BC208" s="78"/>
      <c r="BD208" s="78"/>
      <c r="BE208" s="78"/>
      <c r="BF208" s="78"/>
      <c r="BG208" s="78"/>
      <c r="BH208" s="78"/>
      <c r="BI208" s="79"/>
      <c r="BJ208" s="79"/>
      <c r="BK208" s="79"/>
      <c r="BL208" s="79"/>
      <c r="BM208" s="79"/>
      <c r="BN208" s="79"/>
      <c r="BO208" s="79"/>
      <c r="BP208" s="79"/>
      <c r="BQ208" s="79"/>
      <c r="BR208" s="79"/>
      <c r="BS208" s="79"/>
      <c r="BT208" s="79"/>
      <c r="BU208" s="79"/>
      <c r="BV208" s="79"/>
      <c r="BW208" s="79"/>
      <c r="BX208" s="79"/>
      <c r="BY208" s="79"/>
      <c r="BZ208" s="79"/>
      <c r="CA208" s="79"/>
      <c r="CB208" s="79"/>
    </row>
    <row r="209" spans="1:80" s="8" customFormat="1" ht="11.25" hidden="1" customHeight="1">
      <c r="A209" s="81" t="s">
        <v>143</v>
      </c>
      <c r="B209" s="62"/>
      <c r="C209" s="201"/>
      <c r="D209" s="250"/>
      <c r="E209" s="251"/>
      <c r="F209" s="249"/>
      <c r="G209" s="250"/>
      <c r="H209" s="251"/>
      <c r="I209" s="200"/>
      <c r="J209" s="250"/>
      <c r="K209" s="202"/>
      <c r="L209" s="201"/>
      <c r="M209" s="201"/>
      <c r="N209" s="201"/>
      <c r="O209" s="177">
        <f t="shared" si="163"/>
        <v>0</v>
      </c>
      <c r="P209" s="177"/>
      <c r="Q209" s="177"/>
      <c r="R209" s="177"/>
      <c r="S209" s="177">
        <f t="shared" si="164"/>
        <v>0</v>
      </c>
      <c r="T209" s="177"/>
      <c r="U209" s="177">
        <f t="shared" si="165"/>
        <v>0</v>
      </c>
      <c r="V209" s="297"/>
      <c r="W209" s="177">
        <f t="shared" si="166"/>
        <v>0</v>
      </c>
      <c r="X209" s="304"/>
      <c r="Y209" s="57"/>
      <c r="Z209" s="293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2">
        <f t="shared" si="167"/>
        <v>0</v>
      </c>
      <c r="AQ209" s="78"/>
      <c r="AR209" s="78"/>
      <c r="AS209" s="130"/>
      <c r="AT209" s="130"/>
      <c r="AU209" s="130"/>
      <c r="AV209" s="130"/>
      <c r="AW209" s="130"/>
      <c r="AX209" s="130"/>
      <c r="AY209" s="130"/>
      <c r="AZ209" s="130"/>
      <c r="BA209" s="78"/>
      <c r="BB209" s="78"/>
      <c r="BC209" s="78"/>
      <c r="BD209" s="78"/>
      <c r="BE209" s="78"/>
      <c r="BF209" s="78"/>
      <c r="BG209" s="78"/>
      <c r="BH209" s="78"/>
      <c r="BI209" s="79"/>
      <c r="BJ209" s="79"/>
      <c r="BK209" s="79"/>
      <c r="BL209" s="79"/>
      <c r="BM209" s="79"/>
      <c r="BN209" s="79"/>
      <c r="BO209" s="79"/>
      <c r="BP209" s="79"/>
      <c r="BQ209" s="79"/>
      <c r="BR209" s="79"/>
      <c r="BS209" s="79"/>
      <c r="BT209" s="79"/>
      <c r="BU209" s="79"/>
      <c r="BV209" s="79"/>
      <c r="BW209" s="79"/>
      <c r="BX209" s="79"/>
      <c r="BY209" s="79"/>
      <c r="BZ209" s="79"/>
      <c r="CA209" s="79"/>
      <c r="CB209" s="79"/>
    </row>
    <row r="210" spans="1:80" s="8" customFormat="1" ht="11.25" hidden="1" customHeight="1">
      <c r="A210" s="81" t="s">
        <v>144</v>
      </c>
      <c r="B210" s="62"/>
      <c r="C210" s="201"/>
      <c r="D210" s="250"/>
      <c r="E210" s="251"/>
      <c r="F210" s="249"/>
      <c r="G210" s="250"/>
      <c r="H210" s="251"/>
      <c r="I210" s="200"/>
      <c r="J210" s="250"/>
      <c r="K210" s="202"/>
      <c r="L210" s="201"/>
      <c r="M210" s="201"/>
      <c r="N210" s="201"/>
      <c r="O210" s="177">
        <f t="shared" si="163"/>
        <v>0</v>
      </c>
      <c r="P210" s="177"/>
      <c r="Q210" s="177"/>
      <c r="R210" s="177"/>
      <c r="S210" s="177">
        <f t="shared" si="164"/>
        <v>0</v>
      </c>
      <c r="T210" s="177"/>
      <c r="U210" s="177">
        <f t="shared" si="165"/>
        <v>0</v>
      </c>
      <c r="V210" s="297"/>
      <c r="W210" s="177">
        <f t="shared" si="166"/>
        <v>0</v>
      </c>
      <c r="X210" s="304"/>
      <c r="Y210" s="57"/>
      <c r="Z210" s="293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2">
        <f t="shared" si="167"/>
        <v>0</v>
      </c>
      <c r="AQ210" s="78"/>
      <c r="AR210" s="78"/>
      <c r="AS210" s="130"/>
      <c r="AT210" s="130"/>
      <c r="AU210" s="130"/>
      <c r="AV210" s="130"/>
      <c r="AW210" s="130"/>
      <c r="AX210" s="130"/>
      <c r="AY210" s="130"/>
      <c r="AZ210" s="130"/>
      <c r="BA210" s="78"/>
      <c r="BB210" s="78"/>
      <c r="BC210" s="78"/>
      <c r="BD210" s="78"/>
      <c r="BE210" s="78"/>
      <c r="BF210" s="78"/>
      <c r="BG210" s="78"/>
      <c r="BH210" s="78"/>
      <c r="BI210" s="79"/>
      <c r="BJ210" s="79"/>
      <c r="BK210" s="79"/>
      <c r="BL210" s="79"/>
      <c r="BM210" s="79"/>
      <c r="BN210" s="79"/>
      <c r="BO210" s="79"/>
      <c r="BP210" s="79"/>
      <c r="BQ210" s="79"/>
      <c r="BR210" s="79"/>
      <c r="BS210" s="79"/>
      <c r="BT210" s="79"/>
      <c r="BU210" s="79"/>
      <c r="BV210" s="79"/>
      <c r="BW210" s="79"/>
      <c r="BX210" s="79"/>
      <c r="BY210" s="79"/>
      <c r="BZ210" s="79"/>
      <c r="CA210" s="79"/>
      <c r="CB210" s="79"/>
    </row>
    <row r="211" spans="1:80" s="8" customFormat="1" ht="11.25" hidden="1" customHeight="1">
      <c r="A211" s="81" t="s">
        <v>145</v>
      </c>
      <c r="B211" s="62"/>
      <c r="C211" s="201"/>
      <c r="D211" s="250"/>
      <c r="E211" s="251"/>
      <c r="F211" s="249"/>
      <c r="G211" s="250"/>
      <c r="H211" s="251"/>
      <c r="I211" s="200"/>
      <c r="J211" s="250"/>
      <c r="K211" s="202"/>
      <c r="L211" s="201"/>
      <c r="M211" s="201"/>
      <c r="N211" s="201"/>
      <c r="O211" s="177">
        <f t="shared" si="163"/>
        <v>0</v>
      </c>
      <c r="P211" s="177"/>
      <c r="Q211" s="177"/>
      <c r="R211" s="177"/>
      <c r="S211" s="177">
        <f t="shared" si="164"/>
        <v>0</v>
      </c>
      <c r="T211" s="177"/>
      <c r="U211" s="177">
        <f t="shared" si="165"/>
        <v>0</v>
      </c>
      <c r="V211" s="297"/>
      <c r="W211" s="177">
        <f t="shared" si="166"/>
        <v>0</v>
      </c>
      <c r="X211" s="304"/>
      <c r="Y211" s="57"/>
      <c r="Z211" s="293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2">
        <f t="shared" si="167"/>
        <v>0</v>
      </c>
      <c r="AQ211" s="78"/>
      <c r="AR211" s="78"/>
      <c r="AS211" s="130"/>
      <c r="AT211" s="130"/>
      <c r="AU211" s="130"/>
      <c r="AV211" s="130"/>
      <c r="AW211" s="130"/>
      <c r="AX211" s="130"/>
      <c r="AY211" s="130"/>
      <c r="AZ211" s="130"/>
      <c r="BA211" s="78"/>
      <c r="BB211" s="78"/>
      <c r="BC211" s="78"/>
      <c r="BD211" s="78"/>
      <c r="BE211" s="78"/>
      <c r="BF211" s="78"/>
      <c r="BG211" s="78"/>
      <c r="BH211" s="78"/>
      <c r="BI211" s="79"/>
      <c r="BJ211" s="79"/>
      <c r="BK211" s="79"/>
      <c r="BL211" s="79"/>
      <c r="BM211" s="79"/>
      <c r="BN211" s="79"/>
      <c r="BO211" s="79"/>
      <c r="BP211" s="79"/>
      <c r="BQ211" s="79"/>
      <c r="BR211" s="79"/>
      <c r="BS211" s="79"/>
      <c r="BT211" s="79"/>
      <c r="BU211" s="79"/>
      <c r="BV211" s="79"/>
      <c r="BW211" s="79"/>
      <c r="BX211" s="79"/>
      <c r="BY211" s="79"/>
      <c r="BZ211" s="79"/>
      <c r="CA211" s="79"/>
      <c r="CB211" s="79"/>
    </row>
    <row r="212" spans="1:80" s="8" customFormat="1" ht="11.25" hidden="1" customHeight="1">
      <c r="A212" s="81" t="s">
        <v>146</v>
      </c>
      <c r="B212" s="62"/>
      <c r="C212" s="201"/>
      <c r="D212" s="250"/>
      <c r="E212" s="251"/>
      <c r="F212" s="249"/>
      <c r="G212" s="250"/>
      <c r="H212" s="251"/>
      <c r="I212" s="200"/>
      <c r="J212" s="250"/>
      <c r="K212" s="202"/>
      <c r="L212" s="201"/>
      <c r="M212" s="201"/>
      <c r="N212" s="201"/>
      <c r="O212" s="177">
        <f t="shared" si="163"/>
        <v>0</v>
      </c>
      <c r="P212" s="177"/>
      <c r="Q212" s="177"/>
      <c r="R212" s="177"/>
      <c r="S212" s="177">
        <f t="shared" si="164"/>
        <v>0</v>
      </c>
      <c r="T212" s="177"/>
      <c r="U212" s="177">
        <f t="shared" si="165"/>
        <v>0</v>
      </c>
      <c r="V212" s="297"/>
      <c r="W212" s="177">
        <f t="shared" si="166"/>
        <v>0</v>
      </c>
      <c r="X212" s="304"/>
      <c r="Y212" s="57"/>
      <c r="Z212" s="293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2">
        <f t="shared" si="167"/>
        <v>0</v>
      </c>
      <c r="AQ212" s="78"/>
      <c r="AR212" s="78"/>
      <c r="AS212" s="130"/>
      <c r="AT212" s="130"/>
      <c r="AU212" s="130"/>
      <c r="AV212" s="130"/>
      <c r="AW212" s="130"/>
      <c r="AX212" s="130"/>
      <c r="AY212" s="130"/>
      <c r="AZ212" s="130"/>
      <c r="BA212" s="78"/>
      <c r="BB212" s="78"/>
      <c r="BC212" s="78"/>
      <c r="BD212" s="78"/>
      <c r="BE212" s="78"/>
      <c r="BF212" s="78"/>
      <c r="BG212" s="78"/>
      <c r="BH212" s="78"/>
      <c r="BI212" s="79"/>
      <c r="BJ212" s="79"/>
      <c r="BK212" s="79"/>
      <c r="BL212" s="79"/>
      <c r="BM212" s="79"/>
      <c r="BN212" s="79"/>
      <c r="BO212" s="79"/>
      <c r="BP212" s="79"/>
      <c r="BQ212" s="79"/>
      <c r="BR212" s="79"/>
      <c r="BS212" s="79"/>
      <c r="BT212" s="79"/>
      <c r="BU212" s="79"/>
      <c r="BV212" s="79"/>
      <c r="BW212" s="79"/>
      <c r="BX212" s="79"/>
      <c r="BY212" s="79"/>
      <c r="BZ212" s="79"/>
      <c r="CA212" s="79"/>
      <c r="CB212" s="79"/>
    </row>
    <row r="213" spans="1:80" s="8" customFormat="1" ht="11.25" hidden="1" customHeight="1">
      <c r="A213" s="81" t="s">
        <v>147</v>
      </c>
      <c r="B213" s="62"/>
      <c r="C213" s="201"/>
      <c r="D213" s="250"/>
      <c r="E213" s="251"/>
      <c r="F213" s="249"/>
      <c r="G213" s="250"/>
      <c r="H213" s="251"/>
      <c r="I213" s="200"/>
      <c r="J213" s="250"/>
      <c r="K213" s="202"/>
      <c r="L213" s="201"/>
      <c r="M213" s="201"/>
      <c r="N213" s="201"/>
      <c r="O213" s="177">
        <f t="shared" si="163"/>
        <v>0</v>
      </c>
      <c r="P213" s="177"/>
      <c r="Q213" s="177"/>
      <c r="R213" s="177"/>
      <c r="S213" s="177">
        <f t="shared" si="164"/>
        <v>0</v>
      </c>
      <c r="T213" s="177"/>
      <c r="U213" s="177">
        <f t="shared" si="165"/>
        <v>0</v>
      </c>
      <c r="V213" s="297"/>
      <c r="W213" s="177">
        <f t="shared" si="166"/>
        <v>0</v>
      </c>
      <c r="X213" s="304"/>
      <c r="Y213" s="57"/>
      <c r="Z213" s="293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2">
        <f t="shared" si="167"/>
        <v>0</v>
      </c>
      <c r="AQ213" s="78"/>
      <c r="AR213" s="78"/>
      <c r="AS213" s="130"/>
      <c r="AT213" s="130"/>
      <c r="AU213" s="130"/>
      <c r="AV213" s="130"/>
      <c r="AW213" s="130"/>
      <c r="AX213" s="130"/>
      <c r="AY213" s="130"/>
      <c r="AZ213" s="130"/>
      <c r="BA213" s="78"/>
      <c r="BB213" s="78"/>
      <c r="BC213" s="78"/>
      <c r="BD213" s="78"/>
      <c r="BE213" s="78"/>
      <c r="BF213" s="78"/>
      <c r="BG213" s="78"/>
      <c r="BH213" s="78"/>
      <c r="BI213" s="79"/>
      <c r="BJ213" s="79"/>
      <c r="BK213" s="79"/>
      <c r="BL213" s="79"/>
      <c r="BM213" s="79"/>
      <c r="BN213" s="79"/>
      <c r="BO213" s="79"/>
      <c r="BP213" s="79"/>
      <c r="BQ213" s="79"/>
      <c r="BR213" s="79"/>
      <c r="BS213" s="79"/>
      <c r="BT213" s="79"/>
      <c r="BU213" s="79"/>
      <c r="BV213" s="79"/>
      <c r="BW213" s="79"/>
      <c r="BX213" s="79"/>
      <c r="BY213" s="79"/>
      <c r="BZ213" s="79"/>
      <c r="CA213" s="79"/>
      <c r="CB213" s="79"/>
    </row>
    <row r="214" spans="1:80" s="8" customFormat="1" ht="11.25" hidden="1" customHeight="1">
      <c r="A214" s="81" t="s">
        <v>148</v>
      </c>
      <c r="B214" s="62"/>
      <c r="C214" s="201"/>
      <c r="D214" s="250"/>
      <c r="E214" s="251"/>
      <c r="F214" s="249"/>
      <c r="G214" s="250"/>
      <c r="H214" s="251"/>
      <c r="I214" s="200"/>
      <c r="J214" s="250"/>
      <c r="K214" s="202"/>
      <c r="L214" s="201"/>
      <c r="M214" s="201"/>
      <c r="N214" s="201"/>
      <c r="O214" s="177">
        <f t="shared" si="163"/>
        <v>0</v>
      </c>
      <c r="P214" s="177"/>
      <c r="Q214" s="177"/>
      <c r="R214" s="177"/>
      <c r="S214" s="177">
        <f t="shared" si="164"/>
        <v>0</v>
      </c>
      <c r="T214" s="177"/>
      <c r="U214" s="177">
        <f t="shared" si="165"/>
        <v>0</v>
      </c>
      <c r="V214" s="297"/>
      <c r="W214" s="177">
        <f t="shared" si="166"/>
        <v>0</v>
      </c>
      <c r="X214" s="304"/>
      <c r="Y214" s="57"/>
      <c r="Z214" s="293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2">
        <f t="shared" si="167"/>
        <v>0</v>
      </c>
      <c r="AQ214" s="78"/>
      <c r="AR214" s="78"/>
      <c r="AS214" s="130"/>
      <c r="AT214" s="130"/>
      <c r="AU214" s="130"/>
      <c r="AV214" s="130"/>
      <c r="AW214" s="130"/>
      <c r="AX214" s="130"/>
      <c r="AY214" s="130"/>
      <c r="AZ214" s="130"/>
      <c r="BA214" s="78"/>
      <c r="BB214" s="78"/>
      <c r="BC214" s="78"/>
      <c r="BD214" s="78"/>
      <c r="BE214" s="78"/>
      <c r="BF214" s="78"/>
      <c r="BG214" s="78"/>
      <c r="BH214" s="78"/>
      <c r="BI214" s="79"/>
      <c r="BJ214" s="79"/>
      <c r="BK214" s="79"/>
      <c r="BL214" s="79"/>
      <c r="BM214" s="79"/>
      <c r="BN214" s="79"/>
      <c r="BO214" s="79"/>
      <c r="BP214" s="79"/>
      <c r="BQ214" s="79"/>
      <c r="BR214" s="79"/>
      <c r="BS214" s="79"/>
      <c r="BT214" s="79"/>
      <c r="BU214" s="79"/>
      <c r="BV214" s="79"/>
      <c r="BW214" s="79"/>
      <c r="BX214" s="79"/>
      <c r="BY214" s="79"/>
      <c r="BZ214" s="79"/>
      <c r="CA214" s="79"/>
      <c r="CB214" s="79"/>
    </row>
    <row r="215" spans="1:80" s="8" customFormat="1" ht="11.25" hidden="1" customHeight="1">
      <c r="A215" s="81" t="s">
        <v>149</v>
      </c>
      <c r="B215" s="62"/>
      <c r="C215" s="201"/>
      <c r="D215" s="250"/>
      <c r="E215" s="251"/>
      <c r="F215" s="249"/>
      <c r="G215" s="250"/>
      <c r="H215" s="251"/>
      <c r="I215" s="200"/>
      <c r="J215" s="250"/>
      <c r="K215" s="202"/>
      <c r="L215" s="201"/>
      <c r="M215" s="201"/>
      <c r="N215" s="201"/>
      <c r="O215" s="177">
        <f t="shared" si="163"/>
        <v>0</v>
      </c>
      <c r="P215" s="177"/>
      <c r="Q215" s="177"/>
      <c r="R215" s="177"/>
      <c r="S215" s="177">
        <f t="shared" si="164"/>
        <v>0</v>
      </c>
      <c r="T215" s="177"/>
      <c r="U215" s="177">
        <f t="shared" si="165"/>
        <v>0</v>
      </c>
      <c r="V215" s="297"/>
      <c r="W215" s="177">
        <f t="shared" si="166"/>
        <v>0</v>
      </c>
      <c r="X215" s="304"/>
      <c r="Y215" s="57"/>
      <c r="Z215" s="293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2">
        <f t="shared" si="167"/>
        <v>0</v>
      </c>
      <c r="AQ215" s="78"/>
      <c r="AR215" s="78"/>
      <c r="AS215" s="130"/>
      <c r="AT215" s="130"/>
      <c r="AU215" s="130"/>
      <c r="AV215" s="130"/>
      <c r="AW215" s="130"/>
      <c r="AX215" s="130"/>
      <c r="AY215" s="130"/>
      <c r="AZ215" s="130"/>
      <c r="BA215" s="78"/>
      <c r="BB215" s="78"/>
      <c r="BC215" s="78"/>
      <c r="BD215" s="78"/>
      <c r="BE215" s="78"/>
      <c r="BF215" s="78"/>
      <c r="BG215" s="78"/>
      <c r="BH215" s="78"/>
      <c r="BI215" s="79"/>
      <c r="BJ215" s="79"/>
      <c r="BK215" s="79"/>
      <c r="BL215" s="79"/>
      <c r="BM215" s="79"/>
      <c r="BN215" s="79"/>
      <c r="BO215" s="79"/>
      <c r="BP215" s="79"/>
      <c r="BQ215" s="79"/>
      <c r="BR215" s="79"/>
      <c r="BS215" s="79"/>
      <c r="BT215" s="79"/>
      <c r="BU215" s="79"/>
      <c r="BV215" s="79"/>
      <c r="BW215" s="79"/>
      <c r="BX215" s="79"/>
      <c r="BY215" s="79"/>
      <c r="BZ215" s="79"/>
      <c r="CA215" s="79"/>
      <c r="CB215" s="79"/>
    </row>
    <row r="216" spans="1:80" s="8" customFormat="1" ht="11.25" hidden="1" customHeight="1">
      <c r="A216" s="81" t="s">
        <v>150</v>
      </c>
      <c r="B216" s="62"/>
      <c r="C216" s="201"/>
      <c r="D216" s="250"/>
      <c r="E216" s="251"/>
      <c r="F216" s="249"/>
      <c r="G216" s="250"/>
      <c r="H216" s="251"/>
      <c r="I216" s="200"/>
      <c r="J216" s="250"/>
      <c r="K216" s="202"/>
      <c r="L216" s="201"/>
      <c r="M216" s="201"/>
      <c r="N216" s="201"/>
      <c r="O216" s="177">
        <f t="shared" si="163"/>
        <v>0</v>
      </c>
      <c r="P216" s="177"/>
      <c r="Q216" s="177"/>
      <c r="R216" s="177"/>
      <c r="S216" s="177">
        <f t="shared" si="164"/>
        <v>0</v>
      </c>
      <c r="T216" s="177"/>
      <c r="U216" s="177">
        <f t="shared" si="165"/>
        <v>0</v>
      </c>
      <c r="V216" s="297"/>
      <c r="W216" s="177">
        <f t="shared" si="166"/>
        <v>0</v>
      </c>
      <c r="X216" s="304"/>
      <c r="Y216" s="57"/>
      <c r="Z216" s="293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2">
        <f t="shared" si="167"/>
        <v>0</v>
      </c>
      <c r="AQ216" s="78"/>
      <c r="AR216" s="78"/>
      <c r="AS216" s="130"/>
      <c r="AT216" s="130"/>
      <c r="AU216" s="130"/>
      <c r="AV216" s="130"/>
      <c r="AW216" s="130"/>
      <c r="AX216" s="130"/>
      <c r="AY216" s="130"/>
      <c r="AZ216" s="130"/>
      <c r="BA216" s="78"/>
      <c r="BB216" s="78"/>
      <c r="BC216" s="78"/>
      <c r="BD216" s="78"/>
      <c r="BE216" s="78"/>
      <c r="BF216" s="78"/>
      <c r="BG216" s="78"/>
      <c r="BH216" s="78"/>
      <c r="BI216" s="79"/>
      <c r="BJ216" s="79"/>
      <c r="BK216" s="79"/>
      <c r="BL216" s="79"/>
      <c r="BM216" s="79"/>
      <c r="BN216" s="79"/>
      <c r="BO216" s="79"/>
      <c r="BP216" s="79"/>
      <c r="BQ216" s="79"/>
      <c r="BR216" s="79"/>
      <c r="BS216" s="79"/>
      <c r="BT216" s="79"/>
      <c r="BU216" s="79"/>
      <c r="BV216" s="79"/>
      <c r="BW216" s="79"/>
      <c r="BX216" s="79"/>
      <c r="BY216" s="79"/>
      <c r="BZ216" s="79"/>
      <c r="CA216" s="79"/>
      <c r="CB216" s="79"/>
    </row>
    <row r="217" spans="1:80" s="8" customFormat="1" ht="11.25" hidden="1" customHeight="1">
      <c r="A217" s="81" t="s">
        <v>151</v>
      </c>
      <c r="B217" s="62"/>
      <c r="C217" s="201"/>
      <c r="D217" s="250"/>
      <c r="E217" s="251"/>
      <c r="F217" s="249"/>
      <c r="G217" s="250"/>
      <c r="H217" s="251"/>
      <c r="I217" s="200"/>
      <c r="J217" s="250"/>
      <c r="K217" s="202"/>
      <c r="L217" s="201"/>
      <c r="M217" s="201"/>
      <c r="N217" s="201"/>
      <c r="O217" s="177">
        <f t="shared" si="163"/>
        <v>0</v>
      </c>
      <c r="P217" s="177"/>
      <c r="Q217" s="177"/>
      <c r="R217" s="177"/>
      <c r="S217" s="177">
        <f t="shared" si="164"/>
        <v>0</v>
      </c>
      <c r="T217" s="177"/>
      <c r="U217" s="177">
        <f t="shared" si="165"/>
        <v>0</v>
      </c>
      <c r="V217" s="297"/>
      <c r="W217" s="177">
        <f t="shared" si="166"/>
        <v>0</v>
      </c>
      <c r="X217" s="304"/>
      <c r="Y217" s="57"/>
      <c r="Z217" s="293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2">
        <f t="shared" si="167"/>
        <v>0</v>
      </c>
      <c r="AQ217" s="78"/>
      <c r="AR217" s="78"/>
      <c r="AS217" s="130"/>
      <c r="AT217" s="130"/>
      <c r="AU217" s="130"/>
      <c r="AV217" s="130"/>
      <c r="AW217" s="130"/>
      <c r="AX217" s="130"/>
      <c r="AY217" s="130"/>
      <c r="AZ217" s="130"/>
      <c r="BA217" s="78"/>
      <c r="BB217" s="78"/>
      <c r="BC217" s="78"/>
      <c r="BD217" s="78"/>
      <c r="BE217" s="78"/>
      <c r="BF217" s="78"/>
      <c r="BG217" s="78"/>
      <c r="BH217" s="78"/>
      <c r="BI217" s="79"/>
      <c r="BJ217" s="79"/>
      <c r="BK217" s="79"/>
      <c r="BL217" s="79"/>
      <c r="BM217" s="79"/>
      <c r="BN217" s="79"/>
      <c r="BO217" s="79"/>
      <c r="BP217" s="79"/>
      <c r="BQ217" s="79"/>
      <c r="BR217" s="79"/>
      <c r="BS217" s="79"/>
      <c r="BT217" s="79"/>
      <c r="BU217" s="79"/>
      <c r="BV217" s="79"/>
      <c r="BW217" s="79"/>
      <c r="BX217" s="79"/>
      <c r="BY217" s="79"/>
      <c r="BZ217" s="79"/>
      <c r="CA217" s="79"/>
      <c r="CB217" s="79"/>
    </row>
    <row r="218" spans="1:80" s="8" customFormat="1" ht="11.25" hidden="1" customHeight="1">
      <c r="A218" s="81" t="s">
        <v>152</v>
      </c>
      <c r="B218" s="62"/>
      <c r="C218" s="201"/>
      <c r="D218" s="250"/>
      <c r="E218" s="251"/>
      <c r="F218" s="249"/>
      <c r="G218" s="250"/>
      <c r="H218" s="251"/>
      <c r="I218" s="200"/>
      <c r="J218" s="250"/>
      <c r="K218" s="202"/>
      <c r="L218" s="201"/>
      <c r="M218" s="201"/>
      <c r="N218" s="201"/>
      <c r="O218" s="177">
        <f t="shared" si="163"/>
        <v>0</v>
      </c>
      <c r="P218" s="177"/>
      <c r="Q218" s="177"/>
      <c r="R218" s="177"/>
      <c r="S218" s="177">
        <f t="shared" si="164"/>
        <v>0</v>
      </c>
      <c r="T218" s="177"/>
      <c r="U218" s="177">
        <f t="shared" si="165"/>
        <v>0</v>
      </c>
      <c r="V218" s="297"/>
      <c r="W218" s="177">
        <f t="shared" si="166"/>
        <v>0</v>
      </c>
      <c r="X218" s="304"/>
      <c r="Y218" s="57"/>
      <c r="Z218" s="293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2">
        <f t="shared" si="167"/>
        <v>0</v>
      </c>
      <c r="AQ218" s="78"/>
      <c r="AR218" s="78"/>
      <c r="AS218" s="130"/>
      <c r="AT218" s="130"/>
      <c r="AU218" s="130"/>
      <c r="AV218" s="130"/>
      <c r="AW218" s="130"/>
      <c r="AX218" s="130"/>
      <c r="AY218" s="130"/>
      <c r="AZ218" s="130"/>
      <c r="BA218" s="78"/>
      <c r="BB218" s="78"/>
      <c r="BC218" s="78"/>
      <c r="BD218" s="78"/>
      <c r="BE218" s="78"/>
      <c r="BF218" s="78"/>
      <c r="BG218" s="78"/>
      <c r="BH218" s="78"/>
      <c r="BI218" s="79"/>
      <c r="BJ218" s="79"/>
      <c r="BK218" s="79"/>
      <c r="BL218" s="79"/>
      <c r="BM218" s="79"/>
      <c r="BN218" s="79"/>
      <c r="BO218" s="79"/>
      <c r="BP218" s="79"/>
      <c r="BQ218" s="79"/>
      <c r="BR218" s="79"/>
      <c r="BS218" s="79"/>
      <c r="BT218" s="79"/>
      <c r="BU218" s="79"/>
      <c r="BV218" s="79"/>
      <c r="BW218" s="79"/>
      <c r="BX218" s="79"/>
      <c r="BY218" s="79"/>
      <c r="BZ218" s="79"/>
      <c r="CA218" s="79"/>
      <c r="CB218" s="79"/>
    </row>
    <row r="219" spans="1:80" s="8" customFormat="1" ht="11.25" hidden="1" customHeight="1">
      <c r="A219" s="81" t="s">
        <v>153</v>
      </c>
      <c r="B219" s="62"/>
      <c r="C219" s="201"/>
      <c r="D219" s="250"/>
      <c r="E219" s="251"/>
      <c r="F219" s="249"/>
      <c r="G219" s="250"/>
      <c r="H219" s="251"/>
      <c r="I219" s="200"/>
      <c r="J219" s="250"/>
      <c r="K219" s="202"/>
      <c r="L219" s="201"/>
      <c r="M219" s="201"/>
      <c r="N219" s="201"/>
      <c r="O219" s="177">
        <f t="shared" si="163"/>
        <v>0</v>
      </c>
      <c r="P219" s="177"/>
      <c r="Q219" s="177"/>
      <c r="R219" s="177"/>
      <c r="S219" s="177">
        <f t="shared" si="164"/>
        <v>0</v>
      </c>
      <c r="T219" s="177"/>
      <c r="U219" s="177">
        <f t="shared" si="165"/>
        <v>0</v>
      </c>
      <c r="V219" s="297"/>
      <c r="W219" s="177">
        <f t="shared" si="166"/>
        <v>0</v>
      </c>
      <c r="X219" s="304"/>
      <c r="Y219" s="57"/>
      <c r="Z219" s="293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2">
        <f t="shared" si="167"/>
        <v>0</v>
      </c>
      <c r="AQ219" s="78"/>
      <c r="AR219" s="78"/>
      <c r="AS219" s="130"/>
      <c r="AT219" s="130"/>
      <c r="AU219" s="130"/>
      <c r="AV219" s="130"/>
      <c r="AW219" s="130"/>
      <c r="AX219" s="130"/>
      <c r="AY219" s="130"/>
      <c r="AZ219" s="130"/>
      <c r="BA219" s="78"/>
      <c r="BB219" s="78"/>
      <c r="BC219" s="78"/>
      <c r="BD219" s="78"/>
      <c r="BE219" s="78"/>
      <c r="BF219" s="78"/>
      <c r="BG219" s="78"/>
      <c r="BH219" s="78"/>
      <c r="BI219" s="79"/>
      <c r="BJ219" s="79"/>
      <c r="BK219" s="79"/>
      <c r="BL219" s="79"/>
      <c r="BM219" s="79"/>
      <c r="BN219" s="79"/>
      <c r="BO219" s="79"/>
      <c r="BP219" s="79"/>
      <c r="BQ219" s="79"/>
      <c r="BR219" s="79"/>
      <c r="BS219" s="79"/>
      <c r="BT219" s="79"/>
      <c r="BU219" s="79"/>
      <c r="BV219" s="79"/>
      <c r="BW219" s="79"/>
      <c r="BX219" s="79"/>
      <c r="BY219" s="79"/>
      <c r="BZ219" s="79"/>
      <c r="CA219" s="79"/>
      <c r="CB219" s="79"/>
    </row>
    <row r="220" spans="1:80" s="8" customFormat="1" ht="11.25" hidden="1" customHeight="1">
      <c r="A220" s="81" t="s">
        <v>154</v>
      </c>
      <c r="B220" s="62"/>
      <c r="C220" s="201"/>
      <c r="D220" s="250"/>
      <c r="E220" s="251"/>
      <c r="F220" s="249"/>
      <c r="G220" s="250"/>
      <c r="H220" s="251"/>
      <c r="I220" s="200"/>
      <c r="J220" s="250"/>
      <c r="K220" s="202"/>
      <c r="L220" s="201"/>
      <c r="M220" s="201"/>
      <c r="N220" s="201"/>
      <c r="O220" s="177">
        <f t="shared" si="163"/>
        <v>0</v>
      </c>
      <c r="P220" s="177"/>
      <c r="Q220" s="177"/>
      <c r="R220" s="177"/>
      <c r="S220" s="177">
        <f t="shared" si="164"/>
        <v>0</v>
      </c>
      <c r="T220" s="177"/>
      <c r="U220" s="177">
        <f t="shared" si="165"/>
        <v>0</v>
      </c>
      <c r="V220" s="297"/>
      <c r="W220" s="177">
        <f t="shared" si="166"/>
        <v>0</v>
      </c>
      <c r="X220" s="304"/>
      <c r="Y220" s="57"/>
      <c r="Z220" s="293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2">
        <f t="shared" si="167"/>
        <v>0</v>
      </c>
      <c r="AQ220" s="78"/>
      <c r="AR220" s="78"/>
      <c r="AS220" s="130"/>
      <c r="AT220" s="130"/>
      <c r="AU220" s="130"/>
      <c r="AV220" s="130"/>
      <c r="AW220" s="130"/>
      <c r="AX220" s="130"/>
      <c r="AY220" s="130"/>
      <c r="AZ220" s="130"/>
      <c r="BA220" s="78"/>
      <c r="BB220" s="78"/>
      <c r="BC220" s="78"/>
      <c r="BD220" s="78"/>
      <c r="BE220" s="78"/>
      <c r="BF220" s="78"/>
      <c r="BG220" s="78"/>
      <c r="BH220" s="78"/>
      <c r="BI220" s="79"/>
      <c r="BJ220" s="79"/>
      <c r="BK220" s="79"/>
      <c r="BL220" s="79"/>
      <c r="BM220" s="79"/>
      <c r="BN220" s="79"/>
      <c r="BO220" s="79"/>
      <c r="BP220" s="79"/>
      <c r="BQ220" s="79"/>
      <c r="BR220" s="79"/>
      <c r="BS220" s="79"/>
      <c r="BT220" s="79"/>
      <c r="BU220" s="79"/>
      <c r="BV220" s="79"/>
      <c r="BW220" s="79"/>
      <c r="BX220" s="79"/>
      <c r="BY220" s="79"/>
      <c r="BZ220" s="79"/>
      <c r="CA220" s="79"/>
      <c r="CB220" s="79"/>
    </row>
    <row r="221" spans="1:80" s="8" customFormat="1" ht="11.25" hidden="1" customHeight="1">
      <c r="A221" s="81" t="s">
        <v>155</v>
      </c>
      <c r="B221" s="62"/>
      <c r="C221" s="201"/>
      <c r="D221" s="250"/>
      <c r="E221" s="251"/>
      <c r="F221" s="249"/>
      <c r="G221" s="250"/>
      <c r="H221" s="251"/>
      <c r="I221" s="200"/>
      <c r="J221" s="250"/>
      <c r="K221" s="202"/>
      <c r="L221" s="201"/>
      <c r="M221" s="201"/>
      <c r="N221" s="201"/>
      <c r="O221" s="177">
        <f t="shared" si="163"/>
        <v>0</v>
      </c>
      <c r="P221" s="177"/>
      <c r="Q221" s="177"/>
      <c r="R221" s="177"/>
      <c r="S221" s="177">
        <f t="shared" si="164"/>
        <v>0</v>
      </c>
      <c r="T221" s="177"/>
      <c r="U221" s="177">
        <f t="shared" si="165"/>
        <v>0</v>
      </c>
      <c r="V221" s="297"/>
      <c r="W221" s="177">
        <f t="shared" si="166"/>
        <v>0</v>
      </c>
      <c r="X221" s="304"/>
      <c r="Y221" s="57"/>
      <c r="Z221" s="293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2">
        <f t="shared" si="167"/>
        <v>0</v>
      </c>
      <c r="AQ221" s="78"/>
      <c r="AR221" s="78"/>
      <c r="AS221" s="130"/>
      <c r="AT221" s="130"/>
      <c r="AU221" s="130"/>
      <c r="AV221" s="130"/>
      <c r="AW221" s="130"/>
      <c r="AX221" s="130"/>
      <c r="AY221" s="130"/>
      <c r="AZ221" s="130"/>
      <c r="BA221" s="78"/>
      <c r="BB221" s="78"/>
      <c r="BC221" s="78"/>
      <c r="BD221" s="78"/>
      <c r="BE221" s="78"/>
      <c r="BF221" s="78"/>
      <c r="BG221" s="78"/>
      <c r="BH221" s="78"/>
      <c r="BI221" s="79"/>
      <c r="BJ221" s="79"/>
      <c r="BK221" s="79"/>
      <c r="BL221" s="79"/>
      <c r="BM221" s="79"/>
      <c r="BN221" s="79"/>
      <c r="BO221" s="79"/>
      <c r="BP221" s="79"/>
      <c r="BQ221" s="79"/>
      <c r="BR221" s="79"/>
      <c r="BS221" s="79"/>
      <c r="BT221" s="79"/>
      <c r="BU221" s="79"/>
      <c r="BV221" s="79"/>
      <c r="BW221" s="79"/>
      <c r="BX221" s="79"/>
      <c r="BY221" s="79"/>
      <c r="BZ221" s="79"/>
      <c r="CA221" s="79"/>
      <c r="CB221" s="79"/>
    </row>
    <row r="222" spans="1:80" s="8" customFormat="1" ht="11.25" hidden="1" customHeight="1">
      <c r="A222" s="81" t="s">
        <v>156</v>
      </c>
      <c r="B222" s="62"/>
      <c r="C222" s="201"/>
      <c r="D222" s="250"/>
      <c r="E222" s="251"/>
      <c r="F222" s="249"/>
      <c r="G222" s="250"/>
      <c r="H222" s="251"/>
      <c r="I222" s="200"/>
      <c r="J222" s="250"/>
      <c r="K222" s="202"/>
      <c r="L222" s="201"/>
      <c r="M222" s="201"/>
      <c r="N222" s="201"/>
      <c r="O222" s="177">
        <f t="shared" si="163"/>
        <v>0</v>
      </c>
      <c r="P222" s="177"/>
      <c r="Q222" s="177"/>
      <c r="R222" s="177"/>
      <c r="S222" s="177">
        <f t="shared" si="164"/>
        <v>0</v>
      </c>
      <c r="T222" s="177"/>
      <c r="U222" s="177">
        <f t="shared" si="165"/>
        <v>0</v>
      </c>
      <c r="V222" s="297"/>
      <c r="W222" s="177">
        <f t="shared" si="166"/>
        <v>0</v>
      </c>
      <c r="X222" s="304"/>
      <c r="Y222" s="57"/>
      <c r="Z222" s="293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2">
        <f t="shared" si="167"/>
        <v>0</v>
      </c>
      <c r="AQ222" s="78"/>
      <c r="AR222" s="78"/>
      <c r="AS222" s="130"/>
      <c r="AT222" s="130"/>
      <c r="AU222" s="130"/>
      <c r="AV222" s="130"/>
      <c r="AW222" s="130"/>
      <c r="AX222" s="130"/>
      <c r="AY222" s="130"/>
      <c r="AZ222" s="130"/>
      <c r="BA222" s="78"/>
      <c r="BB222" s="78"/>
      <c r="BC222" s="78"/>
      <c r="BD222" s="78"/>
      <c r="BE222" s="78"/>
      <c r="BF222" s="78"/>
      <c r="BG222" s="78"/>
      <c r="BH222" s="78"/>
      <c r="BI222" s="79"/>
      <c r="BJ222" s="79"/>
      <c r="BK222" s="79"/>
      <c r="BL222" s="79"/>
      <c r="BM222" s="79"/>
      <c r="BN222" s="79"/>
      <c r="BO222" s="79"/>
      <c r="BP222" s="79"/>
      <c r="BQ222" s="79"/>
      <c r="BR222" s="79"/>
      <c r="BS222" s="79"/>
      <c r="BT222" s="79"/>
      <c r="BU222" s="79"/>
      <c r="BV222" s="79"/>
      <c r="BW222" s="79"/>
      <c r="BX222" s="79"/>
      <c r="BY222" s="79"/>
      <c r="BZ222" s="79"/>
      <c r="CA222" s="79"/>
      <c r="CB222" s="79"/>
    </row>
    <row r="223" spans="1:80" s="8" customFormat="1" ht="11.25" hidden="1" customHeight="1">
      <c r="A223" s="81" t="s">
        <v>157</v>
      </c>
      <c r="B223" s="62"/>
      <c r="C223" s="201"/>
      <c r="D223" s="250"/>
      <c r="E223" s="251"/>
      <c r="F223" s="249"/>
      <c r="G223" s="250"/>
      <c r="H223" s="251"/>
      <c r="I223" s="200"/>
      <c r="J223" s="250"/>
      <c r="K223" s="202"/>
      <c r="L223" s="201"/>
      <c r="M223" s="201"/>
      <c r="N223" s="201"/>
      <c r="O223" s="177">
        <f t="shared" si="163"/>
        <v>0</v>
      </c>
      <c r="P223" s="177"/>
      <c r="Q223" s="177"/>
      <c r="R223" s="177"/>
      <c r="S223" s="177">
        <f t="shared" si="164"/>
        <v>0</v>
      </c>
      <c r="T223" s="177"/>
      <c r="U223" s="177">
        <f t="shared" si="165"/>
        <v>0</v>
      </c>
      <c r="V223" s="297"/>
      <c r="W223" s="177">
        <f t="shared" si="166"/>
        <v>0</v>
      </c>
      <c r="X223" s="304"/>
      <c r="Y223" s="57"/>
      <c r="Z223" s="293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2">
        <f t="shared" si="167"/>
        <v>0</v>
      </c>
      <c r="AQ223" s="78"/>
      <c r="AR223" s="78"/>
      <c r="AS223" s="130"/>
      <c r="AT223" s="130"/>
      <c r="AU223" s="130"/>
      <c r="AV223" s="130"/>
      <c r="AW223" s="130"/>
      <c r="AX223" s="130"/>
      <c r="AY223" s="130"/>
      <c r="AZ223" s="130"/>
      <c r="BA223" s="78"/>
      <c r="BB223" s="78"/>
      <c r="BC223" s="78"/>
      <c r="BD223" s="78"/>
      <c r="BE223" s="78"/>
      <c r="BF223" s="78"/>
      <c r="BG223" s="78"/>
      <c r="BH223" s="78"/>
      <c r="BI223" s="79"/>
      <c r="BJ223" s="79"/>
      <c r="BK223" s="79"/>
      <c r="BL223" s="79"/>
      <c r="BM223" s="79"/>
      <c r="BN223" s="79"/>
      <c r="BO223" s="79"/>
      <c r="BP223" s="79"/>
      <c r="BQ223" s="79"/>
      <c r="BR223" s="79"/>
      <c r="BS223" s="79"/>
      <c r="BT223" s="79"/>
      <c r="BU223" s="79"/>
      <c r="BV223" s="79"/>
      <c r="BW223" s="79"/>
      <c r="BX223" s="79"/>
      <c r="BY223" s="79"/>
      <c r="BZ223" s="79"/>
      <c r="CA223" s="79"/>
      <c r="CB223" s="79"/>
    </row>
    <row r="224" spans="1:80" s="8" customFormat="1" ht="11.25" hidden="1" customHeight="1">
      <c r="A224" s="81" t="s">
        <v>158</v>
      </c>
      <c r="B224" s="62"/>
      <c r="C224" s="201"/>
      <c r="D224" s="250"/>
      <c r="E224" s="251"/>
      <c r="F224" s="249"/>
      <c r="G224" s="250"/>
      <c r="H224" s="251"/>
      <c r="I224" s="200"/>
      <c r="J224" s="250"/>
      <c r="K224" s="202"/>
      <c r="L224" s="201"/>
      <c r="M224" s="201"/>
      <c r="N224" s="201"/>
      <c r="O224" s="177">
        <f t="shared" si="163"/>
        <v>0</v>
      </c>
      <c r="P224" s="177"/>
      <c r="Q224" s="177"/>
      <c r="R224" s="177"/>
      <c r="S224" s="177">
        <f t="shared" si="164"/>
        <v>0</v>
      </c>
      <c r="T224" s="177"/>
      <c r="U224" s="177">
        <f t="shared" si="165"/>
        <v>0</v>
      </c>
      <c r="V224" s="297"/>
      <c r="W224" s="177">
        <f t="shared" si="166"/>
        <v>0</v>
      </c>
      <c r="X224" s="304"/>
      <c r="Y224" s="57"/>
      <c r="Z224" s="293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2">
        <f t="shared" si="167"/>
        <v>0</v>
      </c>
      <c r="AQ224" s="78"/>
      <c r="AR224" s="78"/>
      <c r="AS224" s="130"/>
      <c r="AT224" s="130"/>
      <c r="AU224" s="130"/>
      <c r="AV224" s="130"/>
      <c r="AW224" s="130"/>
      <c r="AX224" s="130"/>
      <c r="AY224" s="130"/>
      <c r="AZ224" s="130"/>
      <c r="BA224" s="78"/>
      <c r="BB224" s="78"/>
      <c r="BC224" s="78"/>
      <c r="BD224" s="78"/>
      <c r="BE224" s="78"/>
      <c r="BF224" s="78"/>
      <c r="BG224" s="78"/>
      <c r="BH224" s="78"/>
      <c r="BI224" s="79"/>
      <c r="BJ224" s="79"/>
      <c r="BK224" s="79"/>
      <c r="BL224" s="79"/>
      <c r="BM224" s="79"/>
      <c r="BN224" s="79"/>
      <c r="BO224" s="79"/>
      <c r="BP224" s="79"/>
      <c r="BQ224" s="79"/>
      <c r="BR224" s="79"/>
      <c r="BS224" s="79"/>
      <c r="BT224" s="79"/>
      <c r="BU224" s="79"/>
      <c r="BV224" s="79"/>
      <c r="BW224" s="79"/>
      <c r="BX224" s="79"/>
      <c r="BY224" s="79"/>
      <c r="BZ224" s="79"/>
      <c r="CA224" s="79"/>
      <c r="CB224" s="79"/>
    </row>
    <row r="225" spans="1:80" s="8" customFormat="1" ht="11.25" hidden="1" customHeight="1">
      <c r="A225" s="81" t="s">
        <v>159</v>
      </c>
      <c r="B225" s="62"/>
      <c r="C225" s="201"/>
      <c r="D225" s="250"/>
      <c r="E225" s="251"/>
      <c r="F225" s="249"/>
      <c r="G225" s="250"/>
      <c r="H225" s="251"/>
      <c r="I225" s="200"/>
      <c r="J225" s="250"/>
      <c r="K225" s="202"/>
      <c r="L225" s="201"/>
      <c r="M225" s="201"/>
      <c r="N225" s="201"/>
      <c r="O225" s="177">
        <f t="shared" si="163"/>
        <v>0</v>
      </c>
      <c r="P225" s="177"/>
      <c r="Q225" s="177"/>
      <c r="R225" s="177"/>
      <c r="S225" s="177">
        <f t="shared" si="164"/>
        <v>0</v>
      </c>
      <c r="T225" s="177"/>
      <c r="U225" s="177">
        <f t="shared" si="165"/>
        <v>0</v>
      </c>
      <c r="V225" s="297"/>
      <c r="W225" s="177">
        <f t="shared" si="166"/>
        <v>0</v>
      </c>
      <c r="X225" s="304"/>
      <c r="Y225" s="57"/>
      <c r="Z225" s="293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2">
        <f t="shared" si="167"/>
        <v>0</v>
      </c>
      <c r="AQ225" s="78"/>
      <c r="AR225" s="78"/>
      <c r="AS225" s="130"/>
      <c r="AT225" s="130"/>
      <c r="AU225" s="130"/>
      <c r="AV225" s="130"/>
      <c r="AW225" s="130"/>
      <c r="AX225" s="130"/>
      <c r="AY225" s="130"/>
      <c r="AZ225" s="130"/>
      <c r="BA225" s="78"/>
      <c r="BB225" s="78"/>
      <c r="BC225" s="78"/>
      <c r="BD225" s="78"/>
      <c r="BE225" s="78"/>
      <c r="BF225" s="78"/>
      <c r="BG225" s="78"/>
      <c r="BH225" s="78"/>
      <c r="BI225" s="79"/>
      <c r="BJ225" s="79"/>
      <c r="BK225" s="79"/>
      <c r="BL225" s="79"/>
      <c r="BM225" s="79"/>
      <c r="BN225" s="79"/>
      <c r="BO225" s="79"/>
      <c r="BP225" s="79"/>
      <c r="BQ225" s="79"/>
      <c r="BR225" s="79"/>
      <c r="BS225" s="79"/>
      <c r="BT225" s="79"/>
      <c r="BU225" s="79"/>
      <c r="BV225" s="79"/>
      <c r="BW225" s="79"/>
      <c r="BX225" s="79"/>
      <c r="BY225" s="79"/>
      <c r="BZ225" s="79"/>
      <c r="CA225" s="79"/>
      <c r="CB225" s="79"/>
    </row>
    <row r="226" spans="1:80" s="8" customFormat="1" ht="11.25" hidden="1" customHeight="1">
      <c r="A226" s="81" t="s">
        <v>30</v>
      </c>
      <c r="B226" s="263"/>
      <c r="C226" s="118"/>
      <c r="D226" s="118"/>
      <c r="E226" s="182"/>
      <c r="F226" s="249"/>
      <c r="G226" s="250"/>
      <c r="H226" s="251"/>
      <c r="I226" s="249"/>
      <c r="J226" s="250"/>
      <c r="K226" s="251"/>
      <c r="L226" s="250"/>
      <c r="M226" s="250"/>
      <c r="N226" s="250"/>
      <c r="O226" s="177">
        <f t="shared" si="163"/>
        <v>0</v>
      </c>
      <c r="P226" s="177"/>
      <c r="Q226" s="177"/>
      <c r="R226" s="177"/>
      <c r="S226" s="177"/>
      <c r="T226" s="177"/>
      <c r="U226" s="177">
        <f t="shared" si="165"/>
        <v>0</v>
      </c>
      <c r="V226" s="297"/>
      <c r="W226" s="177">
        <f t="shared" si="166"/>
        <v>0</v>
      </c>
      <c r="X226" s="304"/>
      <c r="Y226" s="57"/>
      <c r="Z226" s="293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61"/>
      <c r="AP226" s="52">
        <f t="shared" si="167"/>
        <v>0</v>
      </c>
      <c r="AQ226" s="78"/>
      <c r="AR226" s="78"/>
      <c r="AS226" s="130"/>
      <c r="AT226" s="130"/>
      <c r="AU226" s="130"/>
      <c r="AV226" s="130"/>
      <c r="AW226" s="130"/>
      <c r="AX226" s="130"/>
      <c r="AY226" s="130"/>
      <c r="AZ226" s="130"/>
      <c r="BA226" s="78"/>
      <c r="BB226" s="78"/>
      <c r="BC226" s="78"/>
      <c r="BD226" s="78"/>
      <c r="BE226" s="78"/>
      <c r="BF226" s="78"/>
      <c r="BG226" s="78"/>
      <c r="BH226" s="78"/>
      <c r="BI226" s="79"/>
      <c r="BJ226" s="79"/>
      <c r="BK226" s="79"/>
      <c r="BL226" s="79"/>
      <c r="BM226" s="79"/>
      <c r="BN226" s="79"/>
      <c r="BO226" s="79"/>
      <c r="BP226" s="79"/>
      <c r="BQ226" s="79"/>
      <c r="BR226" s="79"/>
      <c r="BS226" s="79"/>
      <c r="BT226" s="79"/>
      <c r="BU226" s="79"/>
      <c r="BV226" s="79"/>
      <c r="BW226" s="79"/>
      <c r="BX226" s="79"/>
      <c r="BY226" s="79"/>
      <c r="BZ226" s="79"/>
      <c r="CA226" s="79"/>
      <c r="CB226" s="79"/>
    </row>
    <row r="227" spans="1:80" s="8" customFormat="1" ht="11.25" hidden="1" customHeight="1">
      <c r="A227" s="81" t="s">
        <v>31</v>
      </c>
      <c r="B227" s="264"/>
      <c r="C227" s="118"/>
      <c r="D227" s="118"/>
      <c r="E227" s="182"/>
      <c r="F227" s="183"/>
      <c r="G227" s="118"/>
      <c r="H227" s="182"/>
      <c r="I227" s="183"/>
      <c r="J227" s="118"/>
      <c r="K227" s="182"/>
      <c r="L227" s="118"/>
      <c r="M227" s="118"/>
      <c r="N227" s="118"/>
      <c r="O227" s="177">
        <f t="shared" si="163"/>
        <v>0</v>
      </c>
      <c r="P227" s="177"/>
      <c r="Q227" s="177"/>
      <c r="R227" s="177"/>
      <c r="S227" s="177"/>
      <c r="T227" s="177"/>
      <c r="U227" s="177">
        <f t="shared" si="165"/>
        <v>0</v>
      </c>
      <c r="V227" s="297"/>
      <c r="W227" s="177">
        <f t="shared" si="166"/>
        <v>0</v>
      </c>
      <c r="X227" s="304"/>
      <c r="Y227" s="57"/>
      <c r="Z227" s="293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61"/>
      <c r="AP227" s="52">
        <f t="shared" si="167"/>
        <v>0</v>
      </c>
      <c r="AQ227" s="78"/>
      <c r="AR227" s="78"/>
      <c r="AS227" s="130"/>
      <c r="AT227" s="130"/>
      <c r="AU227" s="130"/>
      <c r="AV227" s="130"/>
      <c r="AW227" s="130"/>
      <c r="AX227" s="130"/>
      <c r="AY227" s="130"/>
      <c r="AZ227" s="130"/>
      <c r="BA227" s="78"/>
      <c r="BB227" s="78"/>
      <c r="BC227" s="78"/>
      <c r="BD227" s="78"/>
      <c r="BE227" s="78"/>
      <c r="BF227" s="78"/>
      <c r="BG227" s="78"/>
      <c r="BH227" s="78"/>
      <c r="BI227" s="79"/>
      <c r="BJ227" s="79"/>
      <c r="BK227" s="79"/>
      <c r="BL227" s="79"/>
      <c r="BM227" s="79"/>
      <c r="BN227" s="79"/>
      <c r="BO227" s="79"/>
      <c r="BP227" s="79"/>
      <c r="BQ227" s="79"/>
      <c r="BR227" s="79"/>
      <c r="BS227" s="79"/>
      <c r="BT227" s="79"/>
      <c r="BU227" s="79"/>
      <c r="BV227" s="79"/>
      <c r="BW227" s="79"/>
      <c r="BX227" s="79"/>
      <c r="BY227" s="79"/>
      <c r="BZ227" s="79"/>
      <c r="CA227" s="79"/>
      <c r="CB227" s="79"/>
    </row>
    <row r="228" spans="1:80" s="8" customFormat="1" ht="11.25" hidden="1" customHeight="1">
      <c r="A228" s="121" t="s">
        <v>160</v>
      </c>
      <c r="B228" s="55"/>
      <c r="C228" s="335">
        <f>COUNTIF(C229:E255,1)+COUNTIF(C229:E255,2)+COUNTIF(C229:E255,3)+COUNTIF(C229:E255,4)+COUNTIF(C229:E255,5)+COUNTIF(C229:E255,6)+COUNTIF(C229:E255,7)+COUNTIF(C229:E255,8)</f>
        <v>0</v>
      </c>
      <c r="D228" s="335"/>
      <c r="E228" s="336"/>
      <c r="F228" s="337">
        <f>COUNTIF(F229:H255,1)+COUNTIF(F229:H255,2)+COUNTIF(F229:H255,3)+COUNTIF(F229:H255,4)+COUNTIF(F229:H255,5)+COUNTIF(F229:H255,6)+COUNTIF(F229:H255,7)+COUNTIF(F229:H255,8)</f>
        <v>0</v>
      </c>
      <c r="G228" s="335"/>
      <c r="H228" s="336"/>
      <c r="I228" s="337">
        <f>COUNTIF(I229:K255,1)+COUNTIF(I229:K255,2)+COUNTIF(I229:K255,3)+COUNTIF(I229:K255,4)+COUNTIF(I229:K255,5)+COUNTIF(I229:K255,6)+COUNTIF(I229:K255,7)+COUNTIF(I229:K255,8)</f>
        <v>0</v>
      </c>
      <c r="J228" s="335"/>
      <c r="K228" s="336"/>
      <c r="L228" s="203"/>
      <c r="M228" s="203"/>
      <c r="N228" s="203"/>
      <c r="O228" s="197">
        <f>SUM(O229:O255)</f>
        <v>0</v>
      </c>
      <c r="P228" s="197"/>
      <c r="Q228" s="197"/>
      <c r="R228" s="197"/>
      <c r="S228" s="197">
        <f t="shared" ref="S228" si="168">SUM(S229:S255)</f>
        <v>0</v>
      </c>
      <c r="T228" s="197"/>
      <c r="U228" s="197">
        <f t="shared" ref="U228" si="169">SUM(U229:U255)</f>
        <v>0</v>
      </c>
      <c r="V228" s="197"/>
      <c r="W228" s="197">
        <f t="shared" ref="W228" si="170">SUM(W229:W255)</f>
        <v>0</v>
      </c>
      <c r="X228" s="197"/>
      <c r="Y228" s="198">
        <f t="shared" ref="Y228" si="171">SUM(Y229:Y255)</f>
        <v>0</v>
      </c>
      <c r="Z228" s="198"/>
      <c r="AA228" s="198"/>
      <c r="AB228" s="198">
        <f t="shared" ref="AB228" si="172">SUM(AB229:AB255)</f>
        <v>0</v>
      </c>
      <c r="AC228" s="198">
        <f t="shared" ref="AC228" si="173">SUM(AC229:AC255)</f>
        <v>0</v>
      </c>
      <c r="AD228" s="198">
        <f t="shared" ref="AD228" si="174">SUM(AD229:AD255)</f>
        <v>0</v>
      </c>
      <c r="AE228" s="198">
        <f t="shared" ref="AE228" si="175">SUM(AE229:AE255)</f>
        <v>0</v>
      </c>
      <c r="AF228" s="198">
        <f t="shared" ref="AF228" si="176">SUM(AF229:AF255)</f>
        <v>0</v>
      </c>
      <c r="AG228" s="198">
        <f t="shared" ref="AG228" si="177">SUM(AG229:AG255)</f>
        <v>0</v>
      </c>
      <c r="AH228" s="198">
        <f t="shared" ref="AH228" si="178">SUM(AH229:AH255)</f>
        <v>0</v>
      </c>
      <c r="AI228" s="198">
        <f t="shared" ref="AI228" si="179">SUM(AI229:AI255)</f>
        <v>0</v>
      </c>
      <c r="AJ228" s="198">
        <f t="shared" ref="AJ228" si="180">SUM(AJ229:AJ255)</f>
        <v>0</v>
      </c>
      <c r="AK228" s="198">
        <f t="shared" ref="AK228" si="181">SUM(AK229:AK255)</f>
        <v>0</v>
      </c>
      <c r="AL228" s="198">
        <f t="shared" ref="AL228" si="182">SUM(AL229:AL255)</f>
        <v>0</v>
      </c>
      <c r="AM228" s="198">
        <f t="shared" ref="AM228" si="183">SUM(AM229:AM255)</f>
        <v>0</v>
      </c>
      <c r="AN228" s="198"/>
      <c r="AO228" s="108">
        <f>SUM(AO229:AO255)</f>
        <v>0</v>
      </c>
      <c r="AP228" s="56">
        <f>SUM(AP229:AP255)</f>
        <v>0</v>
      </c>
      <c r="AQ228" s="78"/>
      <c r="AR228" s="78"/>
      <c r="AS228" s="130"/>
      <c r="AT228" s="130"/>
      <c r="AU228" s="130"/>
      <c r="AV228" s="130"/>
      <c r="AW228" s="130"/>
      <c r="AX228" s="130"/>
      <c r="AY228" s="130"/>
      <c r="AZ228" s="130"/>
      <c r="BA228" s="78"/>
      <c r="BB228" s="78"/>
      <c r="BC228" s="78"/>
      <c r="BD228" s="78"/>
      <c r="BE228" s="78"/>
      <c r="BF228" s="78"/>
      <c r="BG228" s="78"/>
      <c r="BH228" s="78"/>
      <c r="BI228" s="79"/>
      <c r="BJ228" s="79"/>
      <c r="BK228" s="79"/>
      <c r="BL228" s="79"/>
      <c r="BM228" s="79"/>
      <c r="BN228" s="79"/>
      <c r="BO228" s="79"/>
      <c r="BP228" s="79"/>
      <c r="BQ228" s="79"/>
      <c r="BR228" s="79"/>
      <c r="BS228" s="79"/>
      <c r="BT228" s="79"/>
      <c r="BU228" s="79"/>
      <c r="BV228" s="79"/>
      <c r="BW228" s="79"/>
      <c r="BX228" s="79"/>
      <c r="BY228" s="79"/>
      <c r="BZ228" s="79"/>
      <c r="CA228" s="79"/>
      <c r="CB228" s="79"/>
    </row>
    <row r="229" spans="1:80" s="8" customFormat="1" ht="11.25" hidden="1" customHeight="1">
      <c r="A229" s="81" t="s">
        <v>161</v>
      </c>
      <c r="B229" s="58"/>
      <c r="C229" s="252"/>
      <c r="D229" s="244"/>
      <c r="E229" s="253"/>
      <c r="F229" s="254"/>
      <c r="G229" s="244"/>
      <c r="H229" s="253"/>
      <c r="I229" s="255"/>
      <c r="J229" s="244"/>
      <c r="K229" s="262"/>
      <c r="L229" s="252"/>
      <c r="M229" s="252"/>
      <c r="N229" s="252"/>
      <c r="O229" s="177">
        <f t="shared" ref="O229:O255" si="184">S229+U229</f>
        <v>0</v>
      </c>
      <c r="P229" s="177"/>
      <c r="Q229" s="177"/>
      <c r="R229" s="177"/>
      <c r="S229" s="177">
        <f t="shared" ref="S229:S253" si="185">U229/2</f>
        <v>0</v>
      </c>
      <c r="T229" s="177"/>
      <c r="U229" s="177">
        <f t="shared" ref="U229:U255" si="186">SUM(AB229:AM229)</f>
        <v>0</v>
      </c>
      <c r="V229" s="297"/>
      <c r="W229" s="177">
        <f t="shared" ref="W229:W255" si="187">U229-Y229</f>
        <v>0</v>
      </c>
      <c r="X229" s="304"/>
      <c r="Y229" s="57"/>
      <c r="Z229" s="293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2">
        <f t="shared" ref="AP229:AP255" si="188">U229-AO229</f>
        <v>0</v>
      </c>
      <c r="AQ229" s="78"/>
      <c r="AR229" s="78"/>
      <c r="AS229" s="130"/>
      <c r="AT229" s="130"/>
      <c r="AU229" s="130"/>
      <c r="AV229" s="130"/>
      <c r="AW229" s="130"/>
      <c r="AX229" s="130"/>
      <c r="AY229" s="130"/>
      <c r="AZ229" s="130"/>
      <c r="BA229" s="78"/>
      <c r="BB229" s="78"/>
      <c r="BC229" s="78"/>
      <c r="BD229" s="78"/>
      <c r="BE229" s="78"/>
      <c r="BF229" s="78"/>
      <c r="BG229" s="78"/>
      <c r="BH229" s="78"/>
      <c r="BI229" s="79"/>
      <c r="BJ229" s="79"/>
      <c r="BK229" s="79"/>
      <c r="BL229" s="79"/>
      <c r="BM229" s="79"/>
      <c r="BN229" s="79"/>
      <c r="BO229" s="79"/>
      <c r="BP229" s="79"/>
      <c r="BQ229" s="79"/>
      <c r="BR229" s="79"/>
      <c r="BS229" s="79"/>
      <c r="BT229" s="79"/>
      <c r="BU229" s="79"/>
      <c r="BV229" s="79"/>
      <c r="BW229" s="79"/>
      <c r="BX229" s="79"/>
      <c r="BY229" s="79"/>
      <c r="BZ229" s="79"/>
      <c r="CA229" s="79"/>
      <c r="CB229" s="79"/>
    </row>
    <row r="230" spans="1:80" s="8" customFormat="1" ht="11.25" hidden="1" customHeight="1">
      <c r="A230" s="81" t="s">
        <v>162</v>
      </c>
      <c r="B230" s="62"/>
      <c r="C230" s="201"/>
      <c r="D230" s="250"/>
      <c r="E230" s="251"/>
      <c r="F230" s="249"/>
      <c r="G230" s="250"/>
      <c r="H230" s="251"/>
      <c r="I230" s="200"/>
      <c r="J230" s="250"/>
      <c r="K230" s="202"/>
      <c r="L230" s="201"/>
      <c r="M230" s="201"/>
      <c r="N230" s="201"/>
      <c r="O230" s="177">
        <f t="shared" si="184"/>
        <v>0</v>
      </c>
      <c r="P230" s="177"/>
      <c r="Q230" s="177"/>
      <c r="R230" s="177"/>
      <c r="S230" s="177">
        <f t="shared" si="185"/>
        <v>0</v>
      </c>
      <c r="T230" s="177"/>
      <c r="U230" s="177">
        <f t="shared" si="186"/>
        <v>0</v>
      </c>
      <c r="V230" s="297"/>
      <c r="W230" s="177">
        <f t="shared" si="187"/>
        <v>0</v>
      </c>
      <c r="X230" s="304"/>
      <c r="Y230" s="57"/>
      <c r="Z230" s="293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2">
        <f t="shared" si="188"/>
        <v>0</v>
      </c>
      <c r="AQ230" s="78"/>
      <c r="AR230" s="78"/>
      <c r="AS230" s="130"/>
      <c r="AT230" s="130"/>
      <c r="AU230" s="130"/>
      <c r="AV230" s="130"/>
      <c r="AW230" s="130"/>
      <c r="AX230" s="130"/>
      <c r="AY230" s="130"/>
      <c r="AZ230" s="130"/>
      <c r="BA230" s="78"/>
      <c r="BB230" s="78"/>
      <c r="BC230" s="78"/>
      <c r="BD230" s="78"/>
      <c r="BE230" s="78"/>
      <c r="BF230" s="78"/>
      <c r="BG230" s="78"/>
      <c r="BH230" s="78"/>
      <c r="BI230" s="79"/>
      <c r="BJ230" s="79"/>
      <c r="BK230" s="79"/>
      <c r="BL230" s="79"/>
      <c r="BM230" s="79"/>
      <c r="BN230" s="79"/>
      <c r="BO230" s="79"/>
      <c r="BP230" s="79"/>
      <c r="BQ230" s="79"/>
      <c r="BR230" s="79"/>
      <c r="BS230" s="79"/>
      <c r="BT230" s="79"/>
      <c r="BU230" s="79"/>
      <c r="BV230" s="79"/>
      <c r="BW230" s="79"/>
      <c r="BX230" s="79"/>
      <c r="BY230" s="79"/>
      <c r="BZ230" s="79"/>
      <c r="CA230" s="79"/>
      <c r="CB230" s="79"/>
    </row>
    <row r="231" spans="1:80" s="8" customFormat="1" ht="11.25" hidden="1" customHeight="1">
      <c r="A231" s="81" t="s">
        <v>163</v>
      </c>
      <c r="B231" s="62"/>
      <c r="C231" s="201"/>
      <c r="D231" s="250"/>
      <c r="E231" s="251"/>
      <c r="F231" s="249"/>
      <c r="G231" s="250"/>
      <c r="H231" s="251"/>
      <c r="I231" s="200"/>
      <c r="J231" s="250"/>
      <c r="K231" s="202"/>
      <c r="L231" s="201"/>
      <c r="M231" s="201"/>
      <c r="N231" s="201"/>
      <c r="O231" s="177">
        <f t="shared" si="184"/>
        <v>0</v>
      </c>
      <c r="P231" s="177"/>
      <c r="Q231" s="177"/>
      <c r="R231" s="177"/>
      <c r="S231" s="177">
        <f t="shared" si="185"/>
        <v>0</v>
      </c>
      <c r="T231" s="177"/>
      <c r="U231" s="177">
        <f t="shared" si="186"/>
        <v>0</v>
      </c>
      <c r="V231" s="297"/>
      <c r="W231" s="177">
        <f t="shared" si="187"/>
        <v>0</v>
      </c>
      <c r="X231" s="304"/>
      <c r="Y231" s="57"/>
      <c r="Z231" s="293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2">
        <f t="shared" si="188"/>
        <v>0</v>
      </c>
      <c r="AQ231" s="78"/>
      <c r="AR231" s="78"/>
      <c r="AS231" s="130"/>
      <c r="AT231" s="130"/>
      <c r="AU231" s="130"/>
      <c r="AV231" s="130"/>
      <c r="AW231" s="130"/>
      <c r="AX231" s="130"/>
      <c r="AY231" s="130"/>
      <c r="AZ231" s="130"/>
      <c r="BA231" s="78"/>
      <c r="BB231" s="78"/>
      <c r="BC231" s="78"/>
      <c r="BD231" s="78"/>
      <c r="BE231" s="78"/>
      <c r="BF231" s="78"/>
      <c r="BG231" s="78"/>
      <c r="BH231" s="78"/>
      <c r="BI231" s="79"/>
      <c r="BJ231" s="79"/>
      <c r="BK231" s="79"/>
      <c r="BL231" s="79"/>
      <c r="BM231" s="79"/>
      <c r="BN231" s="79"/>
      <c r="BO231" s="79"/>
      <c r="BP231" s="79"/>
      <c r="BQ231" s="79"/>
      <c r="BR231" s="79"/>
      <c r="BS231" s="79"/>
      <c r="BT231" s="79"/>
      <c r="BU231" s="79"/>
      <c r="BV231" s="79"/>
      <c r="BW231" s="79"/>
      <c r="BX231" s="79"/>
      <c r="BY231" s="79"/>
      <c r="BZ231" s="79"/>
      <c r="CA231" s="79"/>
      <c r="CB231" s="79"/>
    </row>
    <row r="232" spans="1:80" s="8" customFormat="1" ht="11.25" hidden="1" customHeight="1">
      <c r="A232" s="81" t="s">
        <v>164</v>
      </c>
      <c r="B232" s="62"/>
      <c r="C232" s="201"/>
      <c r="D232" s="250"/>
      <c r="E232" s="251"/>
      <c r="F232" s="249"/>
      <c r="G232" s="250"/>
      <c r="H232" s="251"/>
      <c r="I232" s="200"/>
      <c r="J232" s="250"/>
      <c r="K232" s="202"/>
      <c r="L232" s="201"/>
      <c r="M232" s="201"/>
      <c r="N232" s="201"/>
      <c r="O232" s="177">
        <f t="shared" si="184"/>
        <v>0</v>
      </c>
      <c r="P232" s="177"/>
      <c r="Q232" s="177"/>
      <c r="R232" s="177"/>
      <c r="S232" s="177">
        <f t="shared" si="185"/>
        <v>0</v>
      </c>
      <c r="T232" s="177"/>
      <c r="U232" s="177">
        <f t="shared" si="186"/>
        <v>0</v>
      </c>
      <c r="V232" s="297"/>
      <c r="W232" s="177">
        <f t="shared" si="187"/>
        <v>0</v>
      </c>
      <c r="X232" s="304"/>
      <c r="Y232" s="57"/>
      <c r="Z232" s="293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2">
        <f t="shared" si="188"/>
        <v>0</v>
      </c>
      <c r="AQ232" s="78"/>
      <c r="AR232" s="78"/>
      <c r="AS232" s="130"/>
      <c r="AT232" s="130"/>
      <c r="AU232" s="130"/>
      <c r="AV232" s="130"/>
      <c r="AW232" s="130"/>
      <c r="AX232" s="130"/>
      <c r="AY232" s="130"/>
      <c r="AZ232" s="130"/>
      <c r="BA232" s="78"/>
      <c r="BB232" s="78"/>
      <c r="BC232" s="78"/>
      <c r="BD232" s="78"/>
      <c r="BE232" s="78"/>
      <c r="BF232" s="78"/>
      <c r="BG232" s="78"/>
      <c r="BH232" s="78"/>
      <c r="BI232" s="79"/>
      <c r="BJ232" s="79"/>
      <c r="BK232" s="79"/>
      <c r="BL232" s="79"/>
      <c r="BM232" s="79"/>
      <c r="BN232" s="79"/>
      <c r="BO232" s="79"/>
      <c r="BP232" s="79"/>
      <c r="BQ232" s="79"/>
      <c r="BR232" s="79"/>
      <c r="BS232" s="79"/>
      <c r="BT232" s="79"/>
      <c r="BU232" s="79"/>
      <c r="BV232" s="79"/>
      <c r="BW232" s="79"/>
      <c r="BX232" s="79"/>
      <c r="BY232" s="79"/>
      <c r="BZ232" s="79"/>
      <c r="CA232" s="79"/>
      <c r="CB232" s="79"/>
    </row>
    <row r="233" spans="1:80" s="8" customFormat="1" ht="11.25" hidden="1" customHeight="1">
      <c r="A233" s="81" t="s">
        <v>165</v>
      </c>
      <c r="B233" s="62"/>
      <c r="C233" s="201"/>
      <c r="D233" s="250"/>
      <c r="E233" s="251"/>
      <c r="F233" s="249"/>
      <c r="G233" s="250"/>
      <c r="H233" s="251"/>
      <c r="I233" s="200"/>
      <c r="J233" s="250"/>
      <c r="K233" s="202"/>
      <c r="L233" s="201"/>
      <c r="M233" s="201"/>
      <c r="N233" s="201"/>
      <c r="O233" s="177">
        <f t="shared" si="184"/>
        <v>0</v>
      </c>
      <c r="P233" s="177"/>
      <c r="Q233" s="177"/>
      <c r="R233" s="177"/>
      <c r="S233" s="177">
        <f t="shared" si="185"/>
        <v>0</v>
      </c>
      <c r="T233" s="177"/>
      <c r="U233" s="177">
        <f t="shared" si="186"/>
        <v>0</v>
      </c>
      <c r="V233" s="297"/>
      <c r="W233" s="177">
        <f t="shared" si="187"/>
        <v>0</v>
      </c>
      <c r="X233" s="304"/>
      <c r="Y233" s="57"/>
      <c r="Z233" s="293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2">
        <f t="shared" si="188"/>
        <v>0</v>
      </c>
      <c r="AQ233" s="78"/>
      <c r="AR233" s="78"/>
      <c r="AS233" s="130"/>
      <c r="AT233" s="130"/>
      <c r="AU233" s="130"/>
      <c r="AV233" s="130"/>
      <c r="AW233" s="130"/>
      <c r="AX233" s="130"/>
      <c r="AY233" s="130"/>
      <c r="AZ233" s="130"/>
      <c r="BA233" s="78"/>
      <c r="BB233" s="78"/>
      <c r="BC233" s="78"/>
      <c r="BD233" s="78"/>
      <c r="BE233" s="78"/>
      <c r="BF233" s="78"/>
      <c r="BG233" s="78"/>
      <c r="BH233" s="78"/>
      <c r="BI233" s="79"/>
      <c r="BJ233" s="79"/>
      <c r="BK233" s="79"/>
      <c r="BL233" s="79"/>
      <c r="BM233" s="79"/>
      <c r="BN233" s="79"/>
      <c r="BO233" s="79"/>
      <c r="BP233" s="79"/>
      <c r="BQ233" s="79"/>
      <c r="BR233" s="79"/>
      <c r="BS233" s="79"/>
      <c r="BT233" s="79"/>
      <c r="BU233" s="79"/>
      <c r="BV233" s="79"/>
      <c r="BW233" s="79"/>
      <c r="BX233" s="79"/>
      <c r="BY233" s="79"/>
      <c r="BZ233" s="79"/>
      <c r="CA233" s="79"/>
      <c r="CB233" s="79"/>
    </row>
    <row r="234" spans="1:80" s="8" customFormat="1" ht="11.25" hidden="1" customHeight="1">
      <c r="A234" s="81" t="s">
        <v>166</v>
      </c>
      <c r="B234" s="62"/>
      <c r="C234" s="201"/>
      <c r="D234" s="250"/>
      <c r="E234" s="251"/>
      <c r="F234" s="249"/>
      <c r="G234" s="250"/>
      <c r="H234" s="251"/>
      <c r="I234" s="200"/>
      <c r="J234" s="250"/>
      <c r="K234" s="202"/>
      <c r="L234" s="201"/>
      <c r="M234" s="201"/>
      <c r="N234" s="201"/>
      <c r="O234" s="177">
        <f t="shared" si="184"/>
        <v>0</v>
      </c>
      <c r="P234" s="177"/>
      <c r="Q234" s="177"/>
      <c r="R234" s="177"/>
      <c r="S234" s="177">
        <f t="shared" si="185"/>
        <v>0</v>
      </c>
      <c r="T234" s="177"/>
      <c r="U234" s="177">
        <f t="shared" si="186"/>
        <v>0</v>
      </c>
      <c r="V234" s="297"/>
      <c r="W234" s="177">
        <f t="shared" si="187"/>
        <v>0</v>
      </c>
      <c r="X234" s="304"/>
      <c r="Y234" s="57"/>
      <c r="Z234" s="293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2">
        <f t="shared" si="188"/>
        <v>0</v>
      </c>
      <c r="AQ234" s="78"/>
      <c r="AR234" s="78"/>
      <c r="AS234" s="130"/>
      <c r="AT234" s="130"/>
      <c r="AU234" s="130"/>
      <c r="AV234" s="130"/>
      <c r="AW234" s="130"/>
      <c r="AX234" s="130"/>
      <c r="AY234" s="130"/>
      <c r="AZ234" s="130"/>
      <c r="BA234" s="78"/>
      <c r="BB234" s="78"/>
      <c r="BC234" s="78"/>
      <c r="BD234" s="78"/>
      <c r="BE234" s="78"/>
      <c r="BF234" s="78"/>
      <c r="BG234" s="78"/>
      <c r="BH234" s="78"/>
      <c r="BI234" s="79"/>
      <c r="BJ234" s="79"/>
      <c r="BK234" s="79"/>
      <c r="BL234" s="79"/>
      <c r="BM234" s="79"/>
      <c r="BN234" s="79"/>
      <c r="BO234" s="79"/>
      <c r="BP234" s="79"/>
      <c r="BQ234" s="79"/>
      <c r="BR234" s="79"/>
      <c r="BS234" s="79"/>
      <c r="BT234" s="79"/>
      <c r="BU234" s="79"/>
      <c r="BV234" s="79"/>
      <c r="BW234" s="79"/>
      <c r="BX234" s="79"/>
      <c r="BY234" s="79"/>
      <c r="BZ234" s="79"/>
      <c r="CA234" s="79"/>
      <c r="CB234" s="79"/>
    </row>
    <row r="235" spans="1:80" s="8" customFormat="1" ht="11.25" hidden="1" customHeight="1">
      <c r="A235" s="81" t="s">
        <v>167</v>
      </c>
      <c r="B235" s="62"/>
      <c r="C235" s="201"/>
      <c r="D235" s="250"/>
      <c r="E235" s="251"/>
      <c r="F235" s="249"/>
      <c r="G235" s="250"/>
      <c r="H235" s="251"/>
      <c r="I235" s="200"/>
      <c r="J235" s="250"/>
      <c r="K235" s="202"/>
      <c r="L235" s="201"/>
      <c r="M235" s="201"/>
      <c r="N235" s="201"/>
      <c r="O235" s="177">
        <f t="shared" si="184"/>
        <v>0</v>
      </c>
      <c r="P235" s="177"/>
      <c r="Q235" s="177"/>
      <c r="R235" s="177"/>
      <c r="S235" s="177">
        <f t="shared" si="185"/>
        <v>0</v>
      </c>
      <c r="T235" s="177"/>
      <c r="U235" s="177">
        <f t="shared" si="186"/>
        <v>0</v>
      </c>
      <c r="V235" s="297"/>
      <c r="W235" s="177">
        <f t="shared" si="187"/>
        <v>0</v>
      </c>
      <c r="X235" s="304"/>
      <c r="Y235" s="57"/>
      <c r="Z235" s="293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2">
        <f t="shared" si="188"/>
        <v>0</v>
      </c>
      <c r="AQ235" s="78"/>
      <c r="AR235" s="78"/>
      <c r="AS235" s="130"/>
      <c r="AT235" s="130"/>
      <c r="AU235" s="130"/>
      <c r="AV235" s="130"/>
      <c r="AW235" s="130"/>
      <c r="AX235" s="130"/>
      <c r="AY235" s="130"/>
      <c r="AZ235" s="130"/>
      <c r="BA235" s="78"/>
      <c r="BB235" s="78"/>
      <c r="BC235" s="78"/>
      <c r="BD235" s="78"/>
      <c r="BE235" s="78"/>
      <c r="BF235" s="78"/>
      <c r="BG235" s="78"/>
      <c r="BH235" s="78"/>
      <c r="BI235" s="79"/>
      <c r="BJ235" s="79"/>
      <c r="BK235" s="79"/>
      <c r="BL235" s="79"/>
      <c r="BM235" s="79"/>
      <c r="BN235" s="79"/>
      <c r="BO235" s="79"/>
      <c r="BP235" s="79"/>
      <c r="BQ235" s="79"/>
      <c r="BR235" s="79"/>
      <c r="BS235" s="79"/>
      <c r="BT235" s="79"/>
      <c r="BU235" s="79"/>
      <c r="BV235" s="79"/>
      <c r="BW235" s="79"/>
      <c r="BX235" s="79"/>
      <c r="BY235" s="79"/>
      <c r="BZ235" s="79"/>
      <c r="CA235" s="79"/>
      <c r="CB235" s="79"/>
    </row>
    <row r="236" spans="1:80" s="8" customFormat="1" ht="11.25" hidden="1" customHeight="1">
      <c r="A236" s="81" t="s">
        <v>168</v>
      </c>
      <c r="B236" s="62"/>
      <c r="C236" s="201"/>
      <c r="D236" s="250"/>
      <c r="E236" s="251"/>
      <c r="F236" s="249"/>
      <c r="G236" s="250"/>
      <c r="H236" s="251"/>
      <c r="I236" s="200"/>
      <c r="J236" s="250"/>
      <c r="K236" s="202"/>
      <c r="L236" s="201"/>
      <c r="M236" s="201"/>
      <c r="N236" s="201"/>
      <c r="O236" s="177">
        <f t="shared" si="184"/>
        <v>0</v>
      </c>
      <c r="P236" s="177"/>
      <c r="Q236" s="177"/>
      <c r="R236" s="177"/>
      <c r="S236" s="177">
        <f t="shared" si="185"/>
        <v>0</v>
      </c>
      <c r="T236" s="177"/>
      <c r="U236" s="177">
        <f t="shared" si="186"/>
        <v>0</v>
      </c>
      <c r="V236" s="297"/>
      <c r="W236" s="177">
        <f t="shared" si="187"/>
        <v>0</v>
      </c>
      <c r="X236" s="304"/>
      <c r="Y236" s="57"/>
      <c r="Z236" s="293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2">
        <f t="shared" si="188"/>
        <v>0</v>
      </c>
      <c r="AQ236" s="78"/>
      <c r="AR236" s="78"/>
      <c r="AS236" s="130"/>
      <c r="AT236" s="130"/>
      <c r="AU236" s="130"/>
      <c r="AV236" s="130"/>
      <c r="AW236" s="130"/>
      <c r="AX236" s="130"/>
      <c r="AY236" s="130"/>
      <c r="AZ236" s="130"/>
      <c r="BA236" s="78"/>
      <c r="BB236" s="78"/>
      <c r="BC236" s="78"/>
      <c r="BD236" s="78"/>
      <c r="BE236" s="78"/>
      <c r="BF236" s="78"/>
      <c r="BG236" s="78"/>
      <c r="BH236" s="78"/>
      <c r="BI236" s="79"/>
      <c r="BJ236" s="79"/>
      <c r="BK236" s="79"/>
      <c r="BL236" s="79"/>
      <c r="BM236" s="79"/>
      <c r="BN236" s="79"/>
      <c r="BO236" s="79"/>
      <c r="BP236" s="79"/>
      <c r="BQ236" s="79"/>
      <c r="BR236" s="79"/>
      <c r="BS236" s="79"/>
      <c r="BT236" s="79"/>
      <c r="BU236" s="79"/>
      <c r="BV236" s="79"/>
      <c r="BW236" s="79"/>
      <c r="BX236" s="79"/>
      <c r="BY236" s="79"/>
      <c r="BZ236" s="79"/>
      <c r="CA236" s="79"/>
      <c r="CB236" s="79"/>
    </row>
    <row r="237" spans="1:80" s="8" customFormat="1" ht="11.25" hidden="1" customHeight="1">
      <c r="A237" s="81" t="s">
        <v>169</v>
      </c>
      <c r="B237" s="62"/>
      <c r="C237" s="201"/>
      <c r="D237" s="250"/>
      <c r="E237" s="251"/>
      <c r="F237" s="249"/>
      <c r="G237" s="250"/>
      <c r="H237" s="251"/>
      <c r="I237" s="200"/>
      <c r="J237" s="250"/>
      <c r="K237" s="202"/>
      <c r="L237" s="201"/>
      <c r="M237" s="201"/>
      <c r="N237" s="201"/>
      <c r="O237" s="177">
        <f t="shared" si="184"/>
        <v>0</v>
      </c>
      <c r="P237" s="177"/>
      <c r="Q237" s="177"/>
      <c r="R237" s="177"/>
      <c r="S237" s="177">
        <f t="shared" si="185"/>
        <v>0</v>
      </c>
      <c r="T237" s="177"/>
      <c r="U237" s="177">
        <f t="shared" si="186"/>
        <v>0</v>
      </c>
      <c r="V237" s="297"/>
      <c r="W237" s="177">
        <f t="shared" si="187"/>
        <v>0</v>
      </c>
      <c r="X237" s="304"/>
      <c r="Y237" s="57"/>
      <c r="Z237" s="293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2">
        <f t="shared" si="188"/>
        <v>0</v>
      </c>
      <c r="AQ237" s="78"/>
      <c r="AR237" s="78"/>
      <c r="AS237" s="130"/>
      <c r="AT237" s="130"/>
      <c r="AU237" s="130"/>
      <c r="AV237" s="130"/>
      <c r="AW237" s="130"/>
      <c r="AX237" s="130"/>
      <c r="AY237" s="130"/>
      <c r="AZ237" s="130"/>
      <c r="BA237" s="78"/>
      <c r="BB237" s="78"/>
      <c r="BC237" s="78"/>
      <c r="BD237" s="78"/>
      <c r="BE237" s="78"/>
      <c r="BF237" s="78"/>
      <c r="BG237" s="78"/>
      <c r="BH237" s="78"/>
      <c r="BI237" s="79"/>
      <c r="BJ237" s="79"/>
      <c r="BK237" s="79"/>
      <c r="BL237" s="79"/>
      <c r="BM237" s="79"/>
      <c r="BN237" s="79"/>
      <c r="BO237" s="79"/>
      <c r="BP237" s="79"/>
      <c r="BQ237" s="79"/>
      <c r="BR237" s="79"/>
      <c r="BS237" s="79"/>
      <c r="BT237" s="79"/>
      <c r="BU237" s="79"/>
      <c r="BV237" s="79"/>
      <c r="BW237" s="79"/>
      <c r="BX237" s="79"/>
      <c r="BY237" s="79"/>
      <c r="BZ237" s="79"/>
      <c r="CA237" s="79"/>
      <c r="CB237" s="79"/>
    </row>
    <row r="238" spans="1:80" s="8" customFormat="1" ht="11.25" hidden="1" customHeight="1">
      <c r="A238" s="81" t="s">
        <v>170</v>
      </c>
      <c r="B238" s="62"/>
      <c r="C238" s="201"/>
      <c r="D238" s="250"/>
      <c r="E238" s="251"/>
      <c r="F238" s="249"/>
      <c r="G238" s="250"/>
      <c r="H238" s="251"/>
      <c r="I238" s="200"/>
      <c r="J238" s="250"/>
      <c r="K238" s="202"/>
      <c r="L238" s="201"/>
      <c r="M238" s="201"/>
      <c r="N238" s="201"/>
      <c r="O238" s="177">
        <f t="shared" si="184"/>
        <v>0</v>
      </c>
      <c r="P238" s="177"/>
      <c r="Q238" s="177"/>
      <c r="R238" s="177"/>
      <c r="S238" s="177">
        <f t="shared" si="185"/>
        <v>0</v>
      </c>
      <c r="T238" s="177"/>
      <c r="U238" s="177">
        <f t="shared" si="186"/>
        <v>0</v>
      </c>
      <c r="V238" s="297"/>
      <c r="W238" s="177">
        <f t="shared" si="187"/>
        <v>0</v>
      </c>
      <c r="X238" s="304"/>
      <c r="Y238" s="57"/>
      <c r="Z238" s="293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2">
        <f t="shared" si="188"/>
        <v>0</v>
      </c>
      <c r="AQ238" s="78"/>
      <c r="AR238" s="78"/>
      <c r="AS238" s="130"/>
      <c r="AT238" s="130"/>
      <c r="AU238" s="130"/>
      <c r="AV238" s="130"/>
      <c r="AW238" s="130"/>
      <c r="AX238" s="130"/>
      <c r="AY238" s="130"/>
      <c r="AZ238" s="130"/>
      <c r="BA238" s="78"/>
      <c r="BB238" s="78"/>
      <c r="BC238" s="78"/>
      <c r="BD238" s="78"/>
      <c r="BE238" s="78"/>
      <c r="BF238" s="78"/>
      <c r="BG238" s="78"/>
      <c r="BH238" s="78"/>
      <c r="BI238" s="79"/>
      <c r="BJ238" s="79"/>
      <c r="BK238" s="79"/>
      <c r="BL238" s="79"/>
      <c r="BM238" s="79"/>
      <c r="BN238" s="79"/>
      <c r="BO238" s="79"/>
      <c r="BP238" s="79"/>
      <c r="BQ238" s="79"/>
      <c r="BR238" s="79"/>
      <c r="BS238" s="79"/>
      <c r="BT238" s="79"/>
      <c r="BU238" s="79"/>
      <c r="BV238" s="79"/>
      <c r="BW238" s="79"/>
      <c r="BX238" s="79"/>
      <c r="BY238" s="79"/>
      <c r="BZ238" s="79"/>
      <c r="CA238" s="79"/>
      <c r="CB238" s="79"/>
    </row>
    <row r="239" spans="1:80" s="8" customFormat="1" ht="11.25" hidden="1" customHeight="1">
      <c r="A239" s="81" t="s">
        <v>171</v>
      </c>
      <c r="B239" s="62"/>
      <c r="C239" s="201"/>
      <c r="D239" s="250"/>
      <c r="E239" s="251"/>
      <c r="F239" s="249"/>
      <c r="G239" s="250"/>
      <c r="H239" s="251"/>
      <c r="I239" s="200"/>
      <c r="J239" s="250"/>
      <c r="K239" s="202"/>
      <c r="L239" s="201"/>
      <c r="M239" s="201"/>
      <c r="N239" s="201"/>
      <c r="O239" s="177">
        <f t="shared" si="184"/>
        <v>0</v>
      </c>
      <c r="P239" s="177"/>
      <c r="Q239" s="177"/>
      <c r="R239" s="177"/>
      <c r="S239" s="177">
        <f t="shared" si="185"/>
        <v>0</v>
      </c>
      <c r="T239" s="177"/>
      <c r="U239" s="177">
        <f t="shared" si="186"/>
        <v>0</v>
      </c>
      <c r="V239" s="297"/>
      <c r="W239" s="177">
        <f t="shared" si="187"/>
        <v>0</v>
      </c>
      <c r="X239" s="304"/>
      <c r="Y239" s="57"/>
      <c r="Z239" s="293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2">
        <f t="shared" si="188"/>
        <v>0</v>
      </c>
      <c r="AQ239" s="78"/>
      <c r="AR239" s="78"/>
      <c r="AS239" s="130"/>
      <c r="AT239" s="130"/>
      <c r="AU239" s="130"/>
      <c r="AV239" s="130"/>
      <c r="AW239" s="130"/>
      <c r="AX239" s="130"/>
      <c r="AY239" s="130"/>
      <c r="AZ239" s="130"/>
      <c r="BA239" s="78"/>
      <c r="BB239" s="78"/>
      <c r="BC239" s="78"/>
      <c r="BD239" s="78"/>
      <c r="BE239" s="78"/>
      <c r="BF239" s="78"/>
      <c r="BG239" s="78"/>
      <c r="BH239" s="78"/>
      <c r="BI239" s="79"/>
      <c r="BJ239" s="79"/>
      <c r="BK239" s="79"/>
      <c r="BL239" s="79"/>
      <c r="BM239" s="79"/>
      <c r="BN239" s="79"/>
      <c r="BO239" s="79"/>
      <c r="BP239" s="79"/>
      <c r="BQ239" s="79"/>
      <c r="BR239" s="79"/>
      <c r="BS239" s="79"/>
      <c r="BT239" s="79"/>
      <c r="BU239" s="79"/>
      <c r="BV239" s="79"/>
      <c r="BW239" s="79"/>
      <c r="BX239" s="79"/>
      <c r="BY239" s="79"/>
      <c r="BZ239" s="79"/>
      <c r="CA239" s="79"/>
      <c r="CB239" s="79"/>
    </row>
    <row r="240" spans="1:80" s="8" customFormat="1" ht="11.25" hidden="1" customHeight="1">
      <c r="A240" s="81" t="s">
        <v>172</v>
      </c>
      <c r="B240" s="62"/>
      <c r="C240" s="201"/>
      <c r="D240" s="250"/>
      <c r="E240" s="251"/>
      <c r="F240" s="249"/>
      <c r="G240" s="250"/>
      <c r="H240" s="251"/>
      <c r="I240" s="200"/>
      <c r="J240" s="250"/>
      <c r="K240" s="202"/>
      <c r="L240" s="201"/>
      <c r="M240" s="201"/>
      <c r="N240" s="201"/>
      <c r="O240" s="177">
        <f t="shared" si="184"/>
        <v>0</v>
      </c>
      <c r="P240" s="177"/>
      <c r="Q240" s="177"/>
      <c r="R240" s="177"/>
      <c r="S240" s="177">
        <f t="shared" si="185"/>
        <v>0</v>
      </c>
      <c r="T240" s="177"/>
      <c r="U240" s="177">
        <f t="shared" si="186"/>
        <v>0</v>
      </c>
      <c r="V240" s="297"/>
      <c r="W240" s="177">
        <f t="shared" si="187"/>
        <v>0</v>
      </c>
      <c r="X240" s="304"/>
      <c r="Y240" s="57"/>
      <c r="Z240" s="293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2">
        <f t="shared" si="188"/>
        <v>0</v>
      </c>
      <c r="AQ240" s="78"/>
      <c r="AR240" s="78"/>
      <c r="AS240" s="130"/>
      <c r="AT240" s="130"/>
      <c r="AU240" s="130"/>
      <c r="AV240" s="130"/>
      <c r="AW240" s="130"/>
      <c r="AX240" s="130"/>
      <c r="AY240" s="130"/>
      <c r="AZ240" s="130"/>
      <c r="BA240" s="78"/>
      <c r="BB240" s="78"/>
      <c r="BC240" s="78"/>
      <c r="BD240" s="78"/>
      <c r="BE240" s="78"/>
      <c r="BF240" s="78"/>
      <c r="BG240" s="78"/>
      <c r="BH240" s="78"/>
      <c r="BI240" s="79"/>
      <c r="BJ240" s="79"/>
      <c r="BK240" s="79"/>
      <c r="BL240" s="79"/>
      <c r="BM240" s="79"/>
      <c r="BN240" s="79"/>
      <c r="BO240" s="79"/>
      <c r="BP240" s="79"/>
      <c r="BQ240" s="79"/>
      <c r="BR240" s="79"/>
      <c r="BS240" s="79"/>
      <c r="BT240" s="79"/>
      <c r="BU240" s="79"/>
      <c r="BV240" s="79"/>
      <c r="BW240" s="79"/>
      <c r="BX240" s="79"/>
      <c r="BY240" s="79"/>
      <c r="BZ240" s="79"/>
      <c r="CA240" s="79"/>
      <c r="CB240" s="79"/>
    </row>
    <row r="241" spans="1:80" s="8" customFormat="1" ht="11.25" hidden="1" customHeight="1">
      <c r="A241" s="81" t="s">
        <v>173</v>
      </c>
      <c r="B241" s="62"/>
      <c r="C241" s="201"/>
      <c r="D241" s="250"/>
      <c r="E241" s="251"/>
      <c r="F241" s="249"/>
      <c r="G241" s="250"/>
      <c r="H241" s="251"/>
      <c r="I241" s="200"/>
      <c r="J241" s="250"/>
      <c r="K241" s="202"/>
      <c r="L241" s="201"/>
      <c r="M241" s="201"/>
      <c r="N241" s="201"/>
      <c r="O241" s="177">
        <f t="shared" si="184"/>
        <v>0</v>
      </c>
      <c r="P241" s="177"/>
      <c r="Q241" s="177"/>
      <c r="R241" s="177"/>
      <c r="S241" s="177">
        <f t="shared" si="185"/>
        <v>0</v>
      </c>
      <c r="T241" s="177"/>
      <c r="U241" s="177">
        <f t="shared" si="186"/>
        <v>0</v>
      </c>
      <c r="V241" s="297"/>
      <c r="W241" s="177">
        <f t="shared" si="187"/>
        <v>0</v>
      </c>
      <c r="X241" s="304"/>
      <c r="Y241" s="57"/>
      <c r="Z241" s="293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2">
        <f t="shared" si="188"/>
        <v>0</v>
      </c>
      <c r="AQ241" s="78"/>
      <c r="AR241" s="78"/>
      <c r="AS241" s="130"/>
      <c r="AT241" s="130"/>
      <c r="AU241" s="130"/>
      <c r="AV241" s="130"/>
      <c r="AW241" s="130"/>
      <c r="AX241" s="130"/>
      <c r="AY241" s="130"/>
      <c r="AZ241" s="130"/>
      <c r="BA241" s="78"/>
      <c r="BB241" s="78"/>
      <c r="BC241" s="78"/>
      <c r="BD241" s="78"/>
      <c r="BE241" s="78"/>
      <c r="BF241" s="78"/>
      <c r="BG241" s="78"/>
      <c r="BH241" s="78"/>
      <c r="BI241" s="79"/>
      <c r="BJ241" s="79"/>
      <c r="BK241" s="79"/>
      <c r="BL241" s="79"/>
      <c r="BM241" s="79"/>
      <c r="BN241" s="79"/>
      <c r="BO241" s="79"/>
      <c r="BP241" s="79"/>
      <c r="BQ241" s="79"/>
      <c r="BR241" s="79"/>
      <c r="BS241" s="79"/>
      <c r="BT241" s="79"/>
      <c r="BU241" s="79"/>
      <c r="BV241" s="79"/>
      <c r="BW241" s="79"/>
      <c r="BX241" s="79"/>
      <c r="BY241" s="79"/>
      <c r="BZ241" s="79"/>
      <c r="CA241" s="79"/>
      <c r="CB241" s="79"/>
    </row>
    <row r="242" spans="1:80" s="8" customFormat="1" ht="11.25" hidden="1" customHeight="1">
      <c r="A242" s="81" t="s">
        <v>174</v>
      </c>
      <c r="B242" s="62"/>
      <c r="C242" s="201"/>
      <c r="D242" s="250"/>
      <c r="E242" s="251"/>
      <c r="F242" s="249"/>
      <c r="G242" s="250"/>
      <c r="H242" s="251"/>
      <c r="I242" s="200"/>
      <c r="J242" s="250"/>
      <c r="K242" s="202"/>
      <c r="L242" s="201"/>
      <c r="M242" s="201"/>
      <c r="N242" s="201"/>
      <c r="O242" s="177">
        <f t="shared" si="184"/>
        <v>0</v>
      </c>
      <c r="P242" s="177"/>
      <c r="Q242" s="177"/>
      <c r="R242" s="177"/>
      <c r="S242" s="177">
        <f t="shared" si="185"/>
        <v>0</v>
      </c>
      <c r="T242" s="177"/>
      <c r="U242" s="177">
        <f t="shared" si="186"/>
        <v>0</v>
      </c>
      <c r="V242" s="297"/>
      <c r="W242" s="177">
        <f t="shared" si="187"/>
        <v>0</v>
      </c>
      <c r="X242" s="304"/>
      <c r="Y242" s="57"/>
      <c r="Z242" s="293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2">
        <f t="shared" si="188"/>
        <v>0</v>
      </c>
      <c r="AQ242" s="78"/>
      <c r="AR242" s="78"/>
      <c r="AS242" s="130"/>
      <c r="AT242" s="130"/>
      <c r="AU242" s="130"/>
      <c r="AV242" s="130"/>
      <c r="AW242" s="130"/>
      <c r="AX242" s="130"/>
      <c r="AY242" s="130"/>
      <c r="AZ242" s="130"/>
      <c r="BA242" s="78"/>
      <c r="BB242" s="78"/>
      <c r="BC242" s="78"/>
      <c r="BD242" s="78"/>
      <c r="BE242" s="78"/>
      <c r="BF242" s="78"/>
      <c r="BG242" s="78"/>
      <c r="BH242" s="78"/>
      <c r="BI242" s="79"/>
      <c r="BJ242" s="79"/>
      <c r="BK242" s="79"/>
      <c r="BL242" s="79"/>
      <c r="BM242" s="79"/>
      <c r="BN242" s="79"/>
      <c r="BO242" s="79"/>
      <c r="BP242" s="79"/>
      <c r="BQ242" s="79"/>
      <c r="BR242" s="79"/>
      <c r="BS242" s="79"/>
      <c r="BT242" s="79"/>
      <c r="BU242" s="79"/>
      <c r="BV242" s="79"/>
      <c r="BW242" s="79"/>
      <c r="BX242" s="79"/>
      <c r="BY242" s="79"/>
      <c r="BZ242" s="79"/>
      <c r="CA242" s="79"/>
      <c r="CB242" s="79"/>
    </row>
    <row r="243" spans="1:80" s="8" customFormat="1" ht="11.25" hidden="1" customHeight="1">
      <c r="A243" s="81" t="s">
        <v>175</v>
      </c>
      <c r="B243" s="62"/>
      <c r="C243" s="201"/>
      <c r="D243" s="250"/>
      <c r="E243" s="251"/>
      <c r="F243" s="249"/>
      <c r="G243" s="250"/>
      <c r="H243" s="251"/>
      <c r="I243" s="200"/>
      <c r="J243" s="250"/>
      <c r="K243" s="202"/>
      <c r="L243" s="201"/>
      <c r="M243" s="201"/>
      <c r="N243" s="201"/>
      <c r="O243" s="177">
        <f t="shared" si="184"/>
        <v>0</v>
      </c>
      <c r="P243" s="177"/>
      <c r="Q243" s="177"/>
      <c r="R243" s="177"/>
      <c r="S243" s="177">
        <f t="shared" si="185"/>
        <v>0</v>
      </c>
      <c r="T243" s="177"/>
      <c r="U243" s="177">
        <f t="shared" si="186"/>
        <v>0</v>
      </c>
      <c r="V243" s="297"/>
      <c r="W243" s="177">
        <f t="shared" si="187"/>
        <v>0</v>
      </c>
      <c r="X243" s="304"/>
      <c r="Y243" s="57"/>
      <c r="Z243" s="293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2">
        <f t="shared" si="188"/>
        <v>0</v>
      </c>
      <c r="AQ243" s="78"/>
      <c r="AR243" s="78"/>
      <c r="AS243" s="130"/>
      <c r="AT243" s="130"/>
      <c r="AU243" s="130"/>
      <c r="AV243" s="130"/>
      <c r="AW243" s="130"/>
      <c r="AX243" s="130"/>
      <c r="AY243" s="130"/>
      <c r="AZ243" s="130"/>
      <c r="BA243" s="78"/>
      <c r="BB243" s="78"/>
      <c r="BC243" s="78"/>
      <c r="BD243" s="78"/>
      <c r="BE243" s="78"/>
      <c r="BF243" s="78"/>
      <c r="BG243" s="78"/>
      <c r="BH243" s="78"/>
      <c r="BI243" s="79"/>
      <c r="BJ243" s="79"/>
      <c r="BK243" s="79"/>
      <c r="BL243" s="79"/>
      <c r="BM243" s="79"/>
      <c r="BN243" s="79"/>
      <c r="BO243" s="79"/>
      <c r="BP243" s="79"/>
      <c r="BQ243" s="79"/>
      <c r="BR243" s="79"/>
      <c r="BS243" s="79"/>
      <c r="BT243" s="79"/>
      <c r="BU243" s="79"/>
      <c r="BV243" s="79"/>
      <c r="BW243" s="79"/>
      <c r="BX243" s="79"/>
      <c r="BY243" s="79"/>
      <c r="BZ243" s="79"/>
      <c r="CA243" s="79"/>
      <c r="CB243" s="79"/>
    </row>
    <row r="244" spans="1:80" s="8" customFormat="1" ht="11.25" hidden="1" customHeight="1">
      <c r="A244" s="81" t="s">
        <v>176</v>
      </c>
      <c r="B244" s="62"/>
      <c r="C244" s="201"/>
      <c r="D244" s="250"/>
      <c r="E244" s="251"/>
      <c r="F244" s="249"/>
      <c r="G244" s="250"/>
      <c r="H244" s="251"/>
      <c r="I244" s="200"/>
      <c r="J244" s="250"/>
      <c r="K244" s="202"/>
      <c r="L244" s="201"/>
      <c r="M244" s="201"/>
      <c r="N244" s="201"/>
      <c r="O244" s="177">
        <f t="shared" si="184"/>
        <v>0</v>
      </c>
      <c r="P244" s="177"/>
      <c r="Q244" s="177"/>
      <c r="R244" s="177"/>
      <c r="S244" s="177">
        <f t="shared" si="185"/>
        <v>0</v>
      </c>
      <c r="T244" s="177"/>
      <c r="U244" s="177">
        <f t="shared" si="186"/>
        <v>0</v>
      </c>
      <c r="V244" s="297"/>
      <c r="W244" s="177">
        <f t="shared" si="187"/>
        <v>0</v>
      </c>
      <c r="X244" s="304"/>
      <c r="Y244" s="57"/>
      <c r="Z244" s="293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2">
        <f t="shared" si="188"/>
        <v>0</v>
      </c>
      <c r="AQ244" s="78"/>
      <c r="AR244" s="78"/>
      <c r="AS244" s="130"/>
      <c r="AT244" s="130"/>
      <c r="AU244" s="130"/>
      <c r="AV244" s="130"/>
      <c r="AW244" s="130"/>
      <c r="AX244" s="130"/>
      <c r="AY244" s="130"/>
      <c r="AZ244" s="130"/>
      <c r="BA244" s="78"/>
      <c r="BB244" s="78"/>
      <c r="BC244" s="78"/>
      <c r="BD244" s="78"/>
      <c r="BE244" s="78"/>
      <c r="BF244" s="78"/>
      <c r="BG244" s="78"/>
      <c r="BH244" s="78"/>
      <c r="BI244" s="79"/>
      <c r="BJ244" s="79"/>
      <c r="BK244" s="79"/>
      <c r="BL244" s="79"/>
      <c r="BM244" s="79"/>
      <c r="BN244" s="79"/>
      <c r="BO244" s="79"/>
      <c r="BP244" s="79"/>
      <c r="BQ244" s="79"/>
      <c r="BR244" s="79"/>
      <c r="BS244" s="79"/>
      <c r="BT244" s="79"/>
      <c r="BU244" s="79"/>
      <c r="BV244" s="79"/>
      <c r="BW244" s="79"/>
      <c r="BX244" s="79"/>
      <c r="BY244" s="79"/>
      <c r="BZ244" s="79"/>
      <c r="CA244" s="79"/>
      <c r="CB244" s="79"/>
    </row>
    <row r="245" spans="1:80" s="8" customFormat="1" ht="11.25" hidden="1" customHeight="1">
      <c r="A245" s="81" t="s">
        <v>177</v>
      </c>
      <c r="B245" s="62"/>
      <c r="C245" s="201"/>
      <c r="D245" s="250"/>
      <c r="E245" s="251"/>
      <c r="F245" s="249"/>
      <c r="G245" s="250"/>
      <c r="H245" s="251"/>
      <c r="I245" s="200"/>
      <c r="J245" s="250"/>
      <c r="K245" s="202"/>
      <c r="L245" s="201"/>
      <c r="M245" s="201"/>
      <c r="N245" s="201"/>
      <c r="O245" s="177">
        <f t="shared" si="184"/>
        <v>0</v>
      </c>
      <c r="P245" s="177"/>
      <c r="Q245" s="177"/>
      <c r="R245" s="177"/>
      <c r="S245" s="177">
        <f t="shared" si="185"/>
        <v>0</v>
      </c>
      <c r="T245" s="177"/>
      <c r="U245" s="177">
        <f t="shared" si="186"/>
        <v>0</v>
      </c>
      <c r="V245" s="297"/>
      <c r="W245" s="177">
        <f t="shared" si="187"/>
        <v>0</v>
      </c>
      <c r="X245" s="304"/>
      <c r="Y245" s="57"/>
      <c r="Z245" s="293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2">
        <f t="shared" si="188"/>
        <v>0</v>
      </c>
      <c r="AQ245" s="78"/>
      <c r="AR245" s="78"/>
      <c r="AS245" s="130"/>
      <c r="AT245" s="130"/>
      <c r="AU245" s="130"/>
      <c r="AV245" s="130"/>
      <c r="AW245" s="130"/>
      <c r="AX245" s="130"/>
      <c r="AY245" s="130"/>
      <c r="AZ245" s="130"/>
      <c r="BA245" s="78"/>
      <c r="BB245" s="78"/>
      <c r="BC245" s="78"/>
      <c r="BD245" s="78"/>
      <c r="BE245" s="78"/>
      <c r="BF245" s="78"/>
      <c r="BG245" s="78"/>
      <c r="BH245" s="78"/>
      <c r="BI245" s="79"/>
      <c r="BJ245" s="79"/>
      <c r="BK245" s="79"/>
      <c r="BL245" s="79"/>
      <c r="BM245" s="79"/>
      <c r="BN245" s="79"/>
      <c r="BO245" s="79"/>
      <c r="BP245" s="79"/>
      <c r="BQ245" s="79"/>
      <c r="BR245" s="79"/>
      <c r="BS245" s="79"/>
      <c r="BT245" s="79"/>
      <c r="BU245" s="79"/>
      <c r="BV245" s="79"/>
      <c r="BW245" s="79"/>
      <c r="BX245" s="79"/>
      <c r="BY245" s="79"/>
      <c r="BZ245" s="79"/>
      <c r="CA245" s="79"/>
      <c r="CB245" s="79"/>
    </row>
    <row r="246" spans="1:80" s="8" customFormat="1" ht="11.25" hidden="1" customHeight="1">
      <c r="A246" s="81" t="s">
        <v>178</v>
      </c>
      <c r="B246" s="62"/>
      <c r="C246" s="201"/>
      <c r="D246" s="250"/>
      <c r="E246" s="251"/>
      <c r="F246" s="249"/>
      <c r="G246" s="250"/>
      <c r="H246" s="251"/>
      <c r="I246" s="200"/>
      <c r="J246" s="250"/>
      <c r="K246" s="202"/>
      <c r="L246" s="201"/>
      <c r="M246" s="201"/>
      <c r="N246" s="201"/>
      <c r="O246" s="177">
        <f t="shared" si="184"/>
        <v>0</v>
      </c>
      <c r="P246" s="177"/>
      <c r="Q246" s="177"/>
      <c r="R246" s="177"/>
      <c r="S246" s="177">
        <f t="shared" si="185"/>
        <v>0</v>
      </c>
      <c r="T246" s="177"/>
      <c r="U246" s="177">
        <f t="shared" si="186"/>
        <v>0</v>
      </c>
      <c r="V246" s="297"/>
      <c r="W246" s="177">
        <f t="shared" si="187"/>
        <v>0</v>
      </c>
      <c r="X246" s="304"/>
      <c r="Y246" s="57"/>
      <c r="Z246" s="293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2">
        <f t="shared" si="188"/>
        <v>0</v>
      </c>
      <c r="AQ246" s="78"/>
      <c r="AR246" s="78"/>
      <c r="AS246" s="130"/>
      <c r="AT246" s="130"/>
      <c r="AU246" s="130"/>
      <c r="AV246" s="130"/>
      <c r="AW246" s="130"/>
      <c r="AX246" s="130"/>
      <c r="AY246" s="130"/>
      <c r="AZ246" s="130"/>
      <c r="BA246" s="78"/>
      <c r="BB246" s="78"/>
      <c r="BC246" s="78"/>
      <c r="BD246" s="78"/>
      <c r="BE246" s="78"/>
      <c r="BF246" s="78"/>
      <c r="BG246" s="78"/>
      <c r="BH246" s="78"/>
      <c r="BI246" s="79"/>
      <c r="BJ246" s="79"/>
      <c r="BK246" s="79"/>
      <c r="BL246" s="79"/>
      <c r="BM246" s="79"/>
      <c r="BN246" s="79"/>
      <c r="BO246" s="79"/>
      <c r="BP246" s="79"/>
      <c r="BQ246" s="79"/>
      <c r="BR246" s="79"/>
      <c r="BS246" s="79"/>
      <c r="BT246" s="79"/>
      <c r="BU246" s="79"/>
      <c r="BV246" s="79"/>
      <c r="BW246" s="79"/>
      <c r="BX246" s="79"/>
      <c r="BY246" s="79"/>
      <c r="BZ246" s="79"/>
      <c r="CA246" s="79"/>
      <c r="CB246" s="79"/>
    </row>
    <row r="247" spans="1:80" s="8" customFormat="1" ht="11.25" hidden="1" customHeight="1">
      <c r="A247" s="81" t="s">
        <v>179</v>
      </c>
      <c r="B247" s="62"/>
      <c r="C247" s="201"/>
      <c r="D247" s="250"/>
      <c r="E247" s="251"/>
      <c r="F247" s="249"/>
      <c r="G247" s="250"/>
      <c r="H247" s="251"/>
      <c r="I247" s="200"/>
      <c r="J247" s="250"/>
      <c r="K247" s="202"/>
      <c r="L247" s="201"/>
      <c r="M247" s="201"/>
      <c r="N247" s="201"/>
      <c r="O247" s="177">
        <f t="shared" si="184"/>
        <v>0</v>
      </c>
      <c r="P247" s="177"/>
      <c r="Q247" s="177"/>
      <c r="R247" s="177"/>
      <c r="S247" s="177">
        <f t="shared" si="185"/>
        <v>0</v>
      </c>
      <c r="T247" s="177"/>
      <c r="U247" s="177">
        <f t="shared" si="186"/>
        <v>0</v>
      </c>
      <c r="V247" s="297"/>
      <c r="W247" s="177">
        <f t="shared" si="187"/>
        <v>0</v>
      </c>
      <c r="X247" s="304"/>
      <c r="Y247" s="57"/>
      <c r="Z247" s="293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2">
        <f t="shared" si="188"/>
        <v>0</v>
      </c>
      <c r="AQ247" s="78"/>
      <c r="AR247" s="78"/>
      <c r="AS247" s="130"/>
      <c r="AT247" s="130"/>
      <c r="AU247" s="130"/>
      <c r="AV247" s="130"/>
      <c r="AW247" s="130"/>
      <c r="AX247" s="130"/>
      <c r="AY247" s="130"/>
      <c r="AZ247" s="130"/>
      <c r="BA247" s="78"/>
      <c r="BB247" s="78"/>
      <c r="BC247" s="78"/>
      <c r="BD247" s="78"/>
      <c r="BE247" s="78"/>
      <c r="BF247" s="78"/>
      <c r="BG247" s="78"/>
      <c r="BH247" s="78"/>
      <c r="BI247" s="79"/>
      <c r="BJ247" s="79"/>
      <c r="BK247" s="79"/>
      <c r="BL247" s="79"/>
      <c r="BM247" s="79"/>
      <c r="BN247" s="79"/>
      <c r="BO247" s="79"/>
      <c r="BP247" s="79"/>
      <c r="BQ247" s="79"/>
      <c r="BR247" s="79"/>
      <c r="BS247" s="79"/>
      <c r="BT247" s="79"/>
      <c r="BU247" s="79"/>
      <c r="BV247" s="79"/>
      <c r="BW247" s="79"/>
      <c r="BX247" s="79"/>
      <c r="BY247" s="79"/>
      <c r="BZ247" s="79"/>
      <c r="CA247" s="79"/>
      <c r="CB247" s="79"/>
    </row>
    <row r="248" spans="1:80" s="8" customFormat="1" ht="11.25" hidden="1" customHeight="1">
      <c r="A248" s="81" t="s">
        <v>180</v>
      </c>
      <c r="B248" s="62"/>
      <c r="C248" s="201"/>
      <c r="D248" s="250"/>
      <c r="E248" s="251"/>
      <c r="F248" s="249"/>
      <c r="G248" s="250"/>
      <c r="H248" s="251"/>
      <c r="I248" s="200"/>
      <c r="J248" s="250"/>
      <c r="K248" s="202"/>
      <c r="L248" s="201"/>
      <c r="M248" s="201"/>
      <c r="N248" s="201"/>
      <c r="O248" s="177">
        <f t="shared" si="184"/>
        <v>0</v>
      </c>
      <c r="P248" s="177"/>
      <c r="Q248" s="177"/>
      <c r="R248" s="177"/>
      <c r="S248" s="177">
        <f t="shared" si="185"/>
        <v>0</v>
      </c>
      <c r="T248" s="177"/>
      <c r="U248" s="177">
        <f t="shared" si="186"/>
        <v>0</v>
      </c>
      <c r="V248" s="297"/>
      <c r="W248" s="177">
        <f t="shared" si="187"/>
        <v>0</v>
      </c>
      <c r="X248" s="304"/>
      <c r="Y248" s="57"/>
      <c r="Z248" s="293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2">
        <f t="shared" si="188"/>
        <v>0</v>
      </c>
      <c r="AQ248" s="78"/>
      <c r="AR248" s="78"/>
      <c r="AS248" s="130"/>
      <c r="AT248" s="130"/>
      <c r="AU248" s="130"/>
      <c r="AV248" s="130"/>
      <c r="AW248" s="130"/>
      <c r="AX248" s="130"/>
      <c r="AY248" s="130"/>
      <c r="AZ248" s="130"/>
      <c r="BA248" s="78"/>
      <c r="BB248" s="78"/>
      <c r="BC248" s="78"/>
      <c r="BD248" s="78"/>
      <c r="BE248" s="78"/>
      <c r="BF248" s="78"/>
      <c r="BG248" s="78"/>
      <c r="BH248" s="78"/>
      <c r="BI248" s="79"/>
      <c r="BJ248" s="79"/>
      <c r="BK248" s="79"/>
      <c r="BL248" s="79"/>
      <c r="BM248" s="79"/>
      <c r="BN248" s="79"/>
      <c r="BO248" s="79"/>
      <c r="BP248" s="79"/>
      <c r="BQ248" s="79"/>
      <c r="BR248" s="79"/>
      <c r="BS248" s="79"/>
      <c r="BT248" s="79"/>
      <c r="BU248" s="79"/>
      <c r="BV248" s="79"/>
      <c r="BW248" s="79"/>
      <c r="BX248" s="79"/>
      <c r="BY248" s="79"/>
      <c r="BZ248" s="79"/>
      <c r="CA248" s="79"/>
      <c r="CB248" s="79"/>
    </row>
    <row r="249" spans="1:80" s="8" customFormat="1" ht="11.25" hidden="1" customHeight="1">
      <c r="A249" s="81" t="s">
        <v>181</v>
      </c>
      <c r="B249" s="62"/>
      <c r="C249" s="201"/>
      <c r="D249" s="250"/>
      <c r="E249" s="251"/>
      <c r="F249" s="249"/>
      <c r="G249" s="250"/>
      <c r="H249" s="251"/>
      <c r="I249" s="200"/>
      <c r="J249" s="250"/>
      <c r="K249" s="202"/>
      <c r="L249" s="201"/>
      <c r="M249" s="201"/>
      <c r="N249" s="201"/>
      <c r="O249" s="177">
        <f t="shared" si="184"/>
        <v>0</v>
      </c>
      <c r="P249" s="177"/>
      <c r="Q249" s="177"/>
      <c r="R249" s="177"/>
      <c r="S249" s="177">
        <f t="shared" si="185"/>
        <v>0</v>
      </c>
      <c r="T249" s="177"/>
      <c r="U249" s="177">
        <f t="shared" si="186"/>
        <v>0</v>
      </c>
      <c r="V249" s="297"/>
      <c r="W249" s="177">
        <f t="shared" si="187"/>
        <v>0</v>
      </c>
      <c r="X249" s="304"/>
      <c r="Y249" s="57"/>
      <c r="Z249" s="293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2">
        <f t="shared" si="188"/>
        <v>0</v>
      </c>
      <c r="AQ249" s="78"/>
      <c r="AR249" s="78"/>
      <c r="AS249" s="130"/>
      <c r="AT249" s="130"/>
      <c r="AU249" s="130"/>
      <c r="AV249" s="130"/>
      <c r="AW249" s="130"/>
      <c r="AX249" s="130"/>
      <c r="AY249" s="130"/>
      <c r="AZ249" s="130"/>
      <c r="BA249" s="78"/>
      <c r="BB249" s="78"/>
      <c r="BC249" s="78"/>
      <c r="BD249" s="78"/>
      <c r="BE249" s="78"/>
      <c r="BF249" s="78"/>
      <c r="BG249" s="78"/>
      <c r="BH249" s="78"/>
      <c r="BI249" s="79"/>
      <c r="BJ249" s="79"/>
      <c r="BK249" s="79"/>
      <c r="BL249" s="79"/>
      <c r="BM249" s="79"/>
      <c r="BN249" s="79"/>
      <c r="BO249" s="79"/>
      <c r="BP249" s="79"/>
      <c r="BQ249" s="79"/>
      <c r="BR249" s="79"/>
      <c r="BS249" s="79"/>
      <c r="BT249" s="79"/>
      <c r="BU249" s="79"/>
      <c r="BV249" s="79"/>
      <c r="BW249" s="79"/>
      <c r="BX249" s="79"/>
      <c r="BY249" s="79"/>
      <c r="BZ249" s="79"/>
      <c r="CA249" s="79"/>
      <c r="CB249" s="79"/>
    </row>
    <row r="250" spans="1:80" s="8" customFormat="1" ht="11.25" hidden="1" customHeight="1">
      <c r="A250" s="81" t="s">
        <v>182</v>
      </c>
      <c r="B250" s="62"/>
      <c r="C250" s="201"/>
      <c r="D250" s="250"/>
      <c r="E250" s="251"/>
      <c r="F250" s="249"/>
      <c r="G250" s="250"/>
      <c r="H250" s="251"/>
      <c r="I250" s="200"/>
      <c r="J250" s="250"/>
      <c r="K250" s="202"/>
      <c r="L250" s="201"/>
      <c r="M250" s="201"/>
      <c r="N250" s="201"/>
      <c r="O250" s="177">
        <f t="shared" si="184"/>
        <v>0</v>
      </c>
      <c r="P250" s="177"/>
      <c r="Q250" s="177"/>
      <c r="R250" s="177"/>
      <c r="S250" s="177">
        <f t="shared" si="185"/>
        <v>0</v>
      </c>
      <c r="T250" s="177"/>
      <c r="U250" s="177">
        <f t="shared" si="186"/>
        <v>0</v>
      </c>
      <c r="V250" s="297"/>
      <c r="W250" s="177">
        <f t="shared" si="187"/>
        <v>0</v>
      </c>
      <c r="X250" s="304"/>
      <c r="Y250" s="57"/>
      <c r="Z250" s="293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2">
        <f t="shared" si="188"/>
        <v>0</v>
      </c>
      <c r="AQ250" s="78"/>
      <c r="AR250" s="78"/>
      <c r="AS250" s="130"/>
      <c r="AT250" s="130"/>
      <c r="AU250" s="130"/>
      <c r="AV250" s="130"/>
      <c r="AW250" s="130"/>
      <c r="AX250" s="130"/>
      <c r="AY250" s="130"/>
      <c r="AZ250" s="130"/>
      <c r="BA250" s="78"/>
      <c r="BB250" s="78"/>
      <c r="BC250" s="78"/>
      <c r="BD250" s="78"/>
      <c r="BE250" s="78"/>
      <c r="BF250" s="78"/>
      <c r="BG250" s="78"/>
      <c r="BH250" s="78"/>
      <c r="BI250" s="79"/>
      <c r="BJ250" s="79"/>
      <c r="BK250" s="79"/>
      <c r="BL250" s="79"/>
      <c r="BM250" s="79"/>
      <c r="BN250" s="79"/>
      <c r="BO250" s="79"/>
      <c r="BP250" s="79"/>
      <c r="BQ250" s="79"/>
      <c r="BR250" s="79"/>
      <c r="BS250" s="79"/>
      <c r="BT250" s="79"/>
      <c r="BU250" s="79"/>
      <c r="BV250" s="79"/>
      <c r="BW250" s="79"/>
      <c r="BX250" s="79"/>
      <c r="BY250" s="79"/>
      <c r="BZ250" s="79"/>
      <c r="CA250" s="79"/>
      <c r="CB250" s="79"/>
    </row>
    <row r="251" spans="1:80" s="8" customFormat="1" ht="11.25" hidden="1" customHeight="1">
      <c r="A251" s="81" t="s">
        <v>183</v>
      </c>
      <c r="B251" s="62"/>
      <c r="C251" s="201"/>
      <c r="D251" s="250"/>
      <c r="E251" s="251"/>
      <c r="F251" s="249"/>
      <c r="G251" s="250"/>
      <c r="H251" s="251"/>
      <c r="I251" s="200"/>
      <c r="J251" s="250"/>
      <c r="K251" s="202"/>
      <c r="L251" s="201"/>
      <c r="M251" s="201"/>
      <c r="N251" s="201"/>
      <c r="O251" s="177">
        <f t="shared" si="184"/>
        <v>0</v>
      </c>
      <c r="P251" s="177"/>
      <c r="Q251" s="177"/>
      <c r="R251" s="177"/>
      <c r="S251" s="177">
        <f t="shared" si="185"/>
        <v>0</v>
      </c>
      <c r="T251" s="177"/>
      <c r="U251" s="177">
        <f t="shared" si="186"/>
        <v>0</v>
      </c>
      <c r="V251" s="297"/>
      <c r="W251" s="177">
        <f t="shared" si="187"/>
        <v>0</v>
      </c>
      <c r="X251" s="304"/>
      <c r="Y251" s="57"/>
      <c r="Z251" s="293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2">
        <f t="shared" si="188"/>
        <v>0</v>
      </c>
      <c r="AQ251" s="78"/>
      <c r="AR251" s="78"/>
      <c r="AS251" s="130"/>
      <c r="AT251" s="130"/>
      <c r="AU251" s="130"/>
      <c r="AV251" s="130"/>
      <c r="AW251" s="130"/>
      <c r="AX251" s="130"/>
      <c r="AY251" s="130"/>
      <c r="AZ251" s="130"/>
      <c r="BA251" s="78"/>
      <c r="BB251" s="78"/>
      <c r="BC251" s="78"/>
      <c r="BD251" s="78"/>
      <c r="BE251" s="78"/>
      <c r="BF251" s="78"/>
      <c r="BG251" s="78"/>
      <c r="BH251" s="78"/>
      <c r="BI251" s="79"/>
      <c r="BJ251" s="79"/>
      <c r="BK251" s="79"/>
      <c r="BL251" s="79"/>
      <c r="BM251" s="79"/>
      <c r="BN251" s="79"/>
      <c r="BO251" s="79"/>
      <c r="BP251" s="79"/>
      <c r="BQ251" s="79"/>
      <c r="BR251" s="79"/>
      <c r="BS251" s="79"/>
      <c r="BT251" s="79"/>
      <c r="BU251" s="79"/>
      <c r="BV251" s="79"/>
      <c r="BW251" s="79"/>
      <c r="BX251" s="79"/>
      <c r="BY251" s="79"/>
      <c r="BZ251" s="79"/>
      <c r="CA251" s="79"/>
      <c r="CB251" s="79"/>
    </row>
    <row r="252" spans="1:80" s="8" customFormat="1" ht="11.25" hidden="1" customHeight="1">
      <c r="A252" s="81" t="s">
        <v>184</v>
      </c>
      <c r="B252" s="62"/>
      <c r="C252" s="201"/>
      <c r="D252" s="250"/>
      <c r="E252" s="251"/>
      <c r="F252" s="249"/>
      <c r="G252" s="250"/>
      <c r="H252" s="251"/>
      <c r="I252" s="200"/>
      <c r="J252" s="250"/>
      <c r="K252" s="202"/>
      <c r="L252" s="201"/>
      <c r="M252" s="201"/>
      <c r="N252" s="201"/>
      <c r="O252" s="177">
        <f t="shared" si="184"/>
        <v>0</v>
      </c>
      <c r="P252" s="177"/>
      <c r="Q252" s="177"/>
      <c r="R252" s="177"/>
      <c r="S252" s="177">
        <f t="shared" si="185"/>
        <v>0</v>
      </c>
      <c r="T252" s="177"/>
      <c r="U252" s="177">
        <f t="shared" si="186"/>
        <v>0</v>
      </c>
      <c r="V252" s="297"/>
      <c r="W252" s="177">
        <f t="shared" si="187"/>
        <v>0</v>
      </c>
      <c r="X252" s="304"/>
      <c r="Y252" s="57"/>
      <c r="Z252" s="293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2">
        <f t="shared" si="188"/>
        <v>0</v>
      </c>
      <c r="AQ252" s="78"/>
      <c r="AR252" s="78"/>
      <c r="AS252" s="130"/>
      <c r="AT252" s="130"/>
      <c r="AU252" s="130"/>
      <c r="AV252" s="130"/>
      <c r="AW252" s="130"/>
      <c r="AX252" s="130"/>
      <c r="AY252" s="130"/>
      <c r="AZ252" s="130"/>
      <c r="BA252" s="78"/>
      <c r="BB252" s="78"/>
      <c r="BC252" s="78"/>
      <c r="BD252" s="78"/>
      <c r="BE252" s="78"/>
      <c r="BF252" s="78"/>
      <c r="BG252" s="78"/>
      <c r="BH252" s="78"/>
      <c r="BI252" s="79"/>
      <c r="BJ252" s="79"/>
      <c r="BK252" s="79"/>
      <c r="BL252" s="79"/>
      <c r="BM252" s="79"/>
      <c r="BN252" s="79"/>
      <c r="BO252" s="79"/>
      <c r="BP252" s="79"/>
      <c r="BQ252" s="79"/>
      <c r="BR252" s="79"/>
      <c r="BS252" s="79"/>
      <c r="BT252" s="79"/>
      <c r="BU252" s="79"/>
      <c r="BV252" s="79"/>
      <c r="BW252" s="79"/>
      <c r="BX252" s="79"/>
      <c r="BY252" s="79"/>
      <c r="BZ252" s="79"/>
      <c r="CA252" s="79"/>
      <c r="CB252" s="79"/>
    </row>
    <row r="253" spans="1:80" s="8" customFormat="1" ht="11.25" hidden="1" customHeight="1">
      <c r="A253" s="81" t="s">
        <v>185</v>
      </c>
      <c r="B253" s="62"/>
      <c r="C253" s="201"/>
      <c r="D253" s="250"/>
      <c r="E253" s="251"/>
      <c r="F253" s="249"/>
      <c r="G253" s="250"/>
      <c r="H253" s="251"/>
      <c r="I253" s="200"/>
      <c r="J253" s="250"/>
      <c r="K253" s="202"/>
      <c r="L253" s="201"/>
      <c r="M253" s="201"/>
      <c r="N253" s="201"/>
      <c r="O253" s="177">
        <f t="shared" si="184"/>
        <v>0</v>
      </c>
      <c r="P253" s="177"/>
      <c r="Q253" s="177"/>
      <c r="R253" s="177"/>
      <c r="S253" s="177">
        <f t="shared" si="185"/>
        <v>0</v>
      </c>
      <c r="T253" s="177"/>
      <c r="U253" s="177">
        <f t="shared" si="186"/>
        <v>0</v>
      </c>
      <c r="V253" s="297"/>
      <c r="W253" s="177">
        <f t="shared" si="187"/>
        <v>0</v>
      </c>
      <c r="X253" s="304"/>
      <c r="Y253" s="57"/>
      <c r="Z253" s="293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2">
        <f t="shared" si="188"/>
        <v>0</v>
      </c>
      <c r="AQ253" s="78"/>
      <c r="AR253" s="78"/>
      <c r="AS253" s="130"/>
      <c r="AT253" s="130"/>
      <c r="AU253" s="130"/>
      <c r="AV253" s="130"/>
      <c r="AW253" s="130"/>
      <c r="AX253" s="130"/>
      <c r="AY253" s="130"/>
      <c r="AZ253" s="130"/>
      <c r="BA253" s="78"/>
      <c r="BB253" s="78"/>
      <c r="BC253" s="78"/>
      <c r="BD253" s="78"/>
      <c r="BE253" s="78"/>
      <c r="BF253" s="78"/>
      <c r="BG253" s="78"/>
      <c r="BH253" s="78"/>
      <c r="BI253" s="79"/>
      <c r="BJ253" s="79"/>
      <c r="BK253" s="79"/>
      <c r="BL253" s="79"/>
      <c r="BM253" s="79"/>
      <c r="BN253" s="79"/>
      <c r="BO253" s="79"/>
      <c r="BP253" s="79"/>
      <c r="BQ253" s="79"/>
      <c r="BR253" s="79"/>
      <c r="BS253" s="79"/>
      <c r="BT253" s="79"/>
      <c r="BU253" s="79"/>
      <c r="BV253" s="79"/>
      <c r="BW253" s="79"/>
      <c r="BX253" s="79"/>
      <c r="BY253" s="79"/>
      <c r="BZ253" s="79"/>
      <c r="CA253" s="79"/>
      <c r="CB253" s="79"/>
    </row>
    <row r="254" spans="1:80" s="8" customFormat="1" ht="11.25" hidden="1" customHeight="1">
      <c r="A254" s="81"/>
      <c r="B254" s="263"/>
      <c r="C254" s="118"/>
      <c r="D254" s="118"/>
      <c r="E254" s="182"/>
      <c r="F254" s="249"/>
      <c r="G254" s="250"/>
      <c r="H254" s="251"/>
      <c r="I254" s="249"/>
      <c r="J254" s="250"/>
      <c r="K254" s="251"/>
      <c r="L254" s="250"/>
      <c r="M254" s="250"/>
      <c r="N254" s="250"/>
      <c r="O254" s="177">
        <f t="shared" si="184"/>
        <v>0</v>
      </c>
      <c r="P254" s="177"/>
      <c r="Q254" s="177"/>
      <c r="R254" s="177"/>
      <c r="S254" s="177"/>
      <c r="T254" s="177"/>
      <c r="U254" s="177">
        <f t="shared" si="186"/>
        <v>0</v>
      </c>
      <c r="V254" s="297"/>
      <c r="W254" s="177">
        <f t="shared" si="187"/>
        <v>0</v>
      </c>
      <c r="X254" s="304"/>
      <c r="Y254" s="57"/>
      <c r="Z254" s="293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61"/>
      <c r="AP254" s="52">
        <f t="shared" si="188"/>
        <v>0</v>
      </c>
      <c r="AQ254" s="78"/>
      <c r="AR254" s="78"/>
      <c r="AS254" s="130"/>
      <c r="AT254" s="130"/>
      <c r="AU254" s="130"/>
      <c r="AV254" s="130"/>
      <c r="AW254" s="130"/>
      <c r="AX254" s="130"/>
      <c r="AY254" s="130"/>
      <c r="AZ254" s="130"/>
      <c r="BA254" s="78"/>
      <c r="BB254" s="78"/>
      <c r="BC254" s="78"/>
      <c r="BD254" s="78"/>
      <c r="BE254" s="78"/>
      <c r="BF254" s="78"/>
      <c r="BG254" s="78"/>
      <c r="BH254" s="78"/>
      <c r="BI254" s="79"/>
      <c r="BJ254" s="79"/>
      <c r="BK254" s="79"/>
      <c r="BL254" s="79"/>
      <c r="BM254" s="79"/>
      <c r="BN254" s="79"/>
      <c r="BO254" s="79"/>
      <c r="BP254" s="79"/>
      <c r="BQ254" s="79"/>
      <c r="BR254" s="79"/>
      <c r="BS254" s="79"/>
      <c r="BT254" s="79"/>
      <c r="BU254" s="79"/>
      <c r="BV254" s="79"/>
      <c r="BW254" s="79"/>
      <c r="BX254" s="79"/>
      <c r="BY254" s="79"/>
      <c r="BZ254" s="79"/>
      <c r="CA254" s="79"/>
      <c r="CB254" s="79"/>
    </row>
    <row r="255" spans="1:80" s="8" customFormat="1" ht="11.25" hidden="1" customHeight="1">
      <c r="A255" s="265"/>
      <c r="B255" s="264"/>
      <c r="C255" s="250"/>
      <c r="D255" s="250"/>
      <c r="E255" s="251"/>
      <c r="F255" s="249"/>
      <c r="G255" s="250"/>
      <c r="H255" s="251"/>
      <c r="I255" s="249"/>
      <c r="J255" s="250"/>
      <c r="K255" s="251"/>
      <c r="L255" s="250"/>
      <c r="M255" s="250"/>
      <c r="N255" s="250"/>
      <c r="O255" s="177">
        <f t="shared" si="184"/>
        <v>0</v>
      </c>
      <c r="P255" s="177"/>
      <c r="Q255" s="177"/>
      <c r="R255" s="177"/>
      <c r="S255" s="177"/>
      <c r="T255" s="177"/>
      <c r="U255" s="177">
        <f t="shared" si="186"/>
        <v>0</v>
      </c>
      <c r="V255" s="297"/>
      <c r="W255" s="177">
        <f t="shared" si="187"/>
        <v>0</v>
      </c>
      <c r="X255" s="304"/>
      <c r="Y255" s="57"/>
      <c r="Z255" s="293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61"/>
      <c r="AP255" s="64">
        <f t="shared" si="188"/>
        <v>0</v>
      </c>
      <c r="AQ255" s="78"/>
      <c r="AR255" s="78"/>
      <c r="AS255" s="130"/>
      <c r="AT255" s="130"/>
      <c r="AU255" s="130"/>
      <c r="AV255" s="130"/>
      <c r="AW255" s="130"/>
      <c r="AX255" s="130"/>
      <c r="AY255" s="130"/>
      <c r="AZ255" s="130"/>
      <c r="BA255" s="78"/>
      <c r="BB255" s="78"/>
      <c r="BC255" s="78"/>
      <c r="BD255" s="78"/>
      <c r="BE255" s="78"/>
      <c r="BF255" s="78"/>
      <c r="BG255" s="78"/>
      <c r="BH255" s="78"/>
      <c r="BI255" s="79"/>
      <c r="BJ255" s="79"/>
      <c r="BK255" s="79"/>
      <c r="BL255" s="79"/>
      <c r="BM255" s="79"/>
      <c r="BN255" s="79"/>
      <c r="BO255" s="79"/>
      <c r="BP255" s="79"/>
      <c r="BQ255" s="79"/>
      <c r="BR255" s="79"/>
      <c r="BS255" s="79"/>
      <c r="BT255" s="79"/>
      <c r="BU255" s="79"/>
      <c r="BV255" s="79"/>
      <c r="BW255" s="79"/>
      <c r="BX255" s="79"/>
      <c r="BY255" s="79"/>
      <c r="BZ255" s="79"/>
      <c r="CA255" s="79"/>
      <c r="CB255" s="79"/>
    </row>
    <row r="256" spans="1:80" s="8" customFormat="1" ht="23.25" customHeight="1">
      <c r="A256" s="265"/>
      <c r="B256" s="121" t="s">
        <v>357</v>
      </c>
      <c r="C256" s="250"/>
      <c r="D256" s="250"/>
      <c r="E256" s="251"/>
      <c r="F256" s="249"/>
      <c r="G256" s="250"/>
      <c r="H256" s="251"/>
      <c r="I256" s="249"/>
      <c r="J256" s="250"/>
      <c r="K256" s="251"/>
      <c r="L256" s="250"/>
      <c r="M256" s="250"/>
      <c r="N256" s="250"/>
      <c r="O256" s="177"/>
      <c r="P256" s="177"/>
      <c r="Q256" s="177"/>
      <c r="R256" s="177"/>
      <c r="S256" s="177"/>
      <c r="T256" s="304">
        <f>SUM(AB256:AN256)</f>
        <v>68</v>
      </c>
      <c r="U256" s="177"/>
      <c r="V256" s="297"/>
      <c r="W256" s="177"/>
      <c r="X256" s="304"/>
      <c r="Y256" s="57"/>
      <c r="Z256" s="293"/>
      <c r="AA256" s="57"/>
      <c r="AB256" s="57"/>
      <c r="AC256" s="57"/>
      <c r="AD256" s="57"/>
      <c r="AE256" s="57"/>
      <c r="AF256" s="57"/>
      <c r="AG256" s="57">
        <v>16</v>
      </c>
      <c r="AH256" s="57"/>
      <c r="AI256" s="57">
        <v>23</v>
      </c>
      <c r="AJ256" s="57"/>
      <c r="AK256" s="57">
        <v>16</v>
      </c>
      <c r="AL256" s="57"/>
      <c r="AM256" s="57">
        <v>13</v>
      </c>
      <c r="AN256" s="57"/>
      <c r="AO256" s="61"/>
      <c r="AP256" s="64"/>
      <c r="AQ256" s="78"/>
      <c r="AR256" s="78"/>
      <c r="AS256" s="130"/>
      <c r="AT256" s="130"/>
      <c r="AU256" s="130"/>
      <c r="AV256" s="130"/>
      <c r="AW256" s="130"/>
      <c r="AX256" s="130"/>
      <c r="AY256" s="130"/>
      <c r="AZ256" s="130"/>
      <c r="BA256" s="78"/>
      <c r="BB256" s="78"/>
      <c r="BC256" s="78"/>
      <c r="BD256" s="78"/>
      <c r="BE256" s="78"/>
      <c r="BF256" s="78"/>
      <c r="BG256" s="78"/>
      <c r="BH256" s="78"/>
      <c r="BI256" s="79"/>
      <c r="BJ256" s="79"/>
      <c r="BK256" s="79"/>
      <c r="BL256" s="79"/>
      <c r="BM256" s="79"/>
      <c r="BN256" s="79"/>
      <c r="BO256" s="79"/>
      <c r="BP256" s="79"/>
      <c r="BQ256" s="79"/>
      <c r="BR256" s="79"/>
      <c r="BS256" s="79"/>
      <c r="BT256" s="79"/>
      <c r="BU256" s="79"/>
      <c r="BV256" s="79"/>
      <c r="BW256" s="79"/>
      <c r="BX256" s="79"/>
      <c r="BY256" s="79"/>
      <c r="BZ256" s="79"/>
      <c r="CA256" s="79"/>
      <c r="CB256" s="79"/>
    </row>
    <row r="257" spans="1:80" s="8" customFormat="1" ht="22.5" customHeight="1">
      <c r="A257" s="265"/>
      <c r="B257" s="121" t="s">
        <v>354</v>
      </c>
      <c r="C257" s="250"/>
      <c r="D257" s="250"/>
      <c r="E257" s="251"/>
      <c r="F257" s="249"/>
      <c r="G257" s="250"/>
      <c r="H257" s="251"/>
      <c r="I257" s="249"/>
      <c r="J257" s="250"/>
      <c r="K257" s="251"/>
      <c r="L257" s="250"/>
      <c r="M257" s="250"/>
      <c r="N257" s="250"/>
      <c r="O257" s="177"/>
      <c r="P257" s="177"/>
      <c r="Q257" s="177"/>
      <c r="R257" s="177"/>
      <c r="S257" s="177"/>
      <c r="T257" s="304">
        <f>SUM(AB257:AN257)</f>
        <v>6</v>
      </c>
      <c r="U257" s="177"/>
      <c r="V257" s="297"/>
      <c r="W257" s="177"/>
      <c r="X257" s="304"/>
      <c r="Y257" s="57"/>
      <c r="Z257" s="293"/>
      <c r="AA257" s="57"/>
      <c r="AB257" s="57"/>
      <c r="AC257" s="57"/>
      <c r="AD257" s="57"/>
      <c r="AE257" s="57">
        <v>6</v>
      </c>
      <c r="AF257" s="57"/>
      <c r="AG257" s="57"/>
      <c r="AH257" s="57"/>
      <c r="AI257" s="57"/>
      <c r="AJ257" s="57"/>
      <c r="AK257" s="57"/>
      <c r="AL257" s="57"/>
      <c r="AM257" s="57"/>
      <c r="AN257" s="57"/>
      <c r="AO257" s="61"/>
      <c r="AP257" s="133"/>
      <c r="AQ257" s="78"/>
      <c r="AR257" s="78"/>
      <c r="AS257" s="130"/>
      <c r="AT257" s="130"/>
      <c r="AU257" s="130"/>
      <c r="AV257" s="130"/>
      <c r="AW257" s="130"/>
      <c r="AX257" s="130"/>
      <c r="AY257" s="130"/>
      <c r="AZ257" s="130"/>
      <c r="BA257" s="78"/>
      <c r="BB257" s="78"/>
      <c r="BC257" s="78"/>
      <c r="BD257" s="78"/>
      <c r="BE257" s="78"/>
      <c r="BF257" s="78"/>
      <c r="BG257" s="78"/>
      <c r="BH257" s="78"/>
      <c r="BI257" s="79"/>
      <c r="BJ257" s="79"/>
      <c r="BK257" s="79"/>
      <c r="BL257" s="79"/>
      <c r="BM257" s="79"/>
      <c r="BN257" s="79"/>
      <c r="BO257" s="79"/>
      <c r="BP257" s="79"/>
      <c r="BQ257" s="79"/>
      <c r="BR257" s="79"/>
      <c r="BS257" s="79"/>
      <c r="BT257" s="79"/>
      <c r="BU257" s="79"/>
      <c r="BV257" s="79"/>
      <c r="BW257" s="79"/>
      <c r="BX257" s="79"/>
      <c r="BY257" s="79"/>
      <c r="BZ257" s="79"/>
      <c r="CA257" s="79"/>
      <c r="CB257" s="79"/>
    </row>
    <row r="258" spans="1:80" s="12" customFormat="1" ht="28.5" customHeight="1">
      <c r="A258" s="81"/>
      <c r="B258" s="266" t="s">
        <v>347</v>
      </c>
      <c r="C258" s="339"/>
      <c r="D258" s="339"/>
      <c r="E258" s="340"/>
      <c r="F258" s="341"/>
      <c r="G258" s="339"/>
      <c r="H258" s="340"/>
      <c r="I258" s="342">
        <f>AO258-O258</f>
        <v>0</v>
      </c>
      <c r="J258" s="339"/>
      <c r="K258" s="340"/>
      <c r="L258" s="250"/>
      <c r="M258" s="250"/>
      <c r="N258" s="250"/>
      <c r="O258" s="219">
        <f t="shared" ref="O258:Y258" si="189">SUM(O68,O79,O90,O124,O145)</f>
        <v>4464</v>
      </c>
      <c r="P258" s="219">
        <f t="shared" si="189"/>
        <v>24</v>
      </c>
      <c r="Q258" s="219">
        <f t="shared" si="189"/>
        <v>9</v>
      </c>
      <c r="R258" s="219">
        <f t="shared" si="189"/>
        <v>0</v>
      </c>
      <c r="S258" s="219">
        <f t="shared" si="189"/>
        <v>189</v>
      </c>
      <c r="T258" s="219">
        <f t="shared" si="189"/>
        <v>68</v>
      </c>
      <c r="U258" s="219">
        <f t="shared" si="189"/>
        <v>3958</v>
      </c>
      <c r="V258" s="219">
        <f t="shared" si="189"/>
        <v>0</v>
      </c>
      <c r="W258" s="219">
        <f t="shared" si="189"/>
        <v>1279</v>
      </c>
      <c r="X258" s="219"/>
      <c r="Y258" s="219">
        <f t="shared" si="189"/>
        <v>2619</v>
      </c>
      <c r="Z258" s="219"/>
      <c r="AA258" s="219">
        <f>AA124+AA90+AA10+AA68+AA79</f>
        <v>233</v>
      </c>
      <c r="AB258" s="219">
        <f>AB124+AB90+AB10+AB68+AB79</f>
        <v>576</v>
      </c>
      <c r="AC258" s="267">
        <f t="shared" ref="AC258:AM258" si="190">AC124+AC90+AC10+AC68+AC79+AC261+AC262</f>
        <v>828</v>
      </c>
      <c r="AD258" s="177">
        <f t="shared" si="190"/>
        <v>576</v>
      </c>
      <c r="AE258" s="177">
        <f t="shared" si="190"/>
        <v>858</v>
      </c>
      <c r="AF258" s="177">
        <f t="shared" si="190"/>
        <v>0</v>
      </c>
      <c r="AG258" s="177">
        <f t="shared" si="190"/>
        <v>560</v>
      </c>
      <c r="AH258" s="177">
        <f t="shared" si="190"/>
        <v>0</v>
      </c>
      <c r="AI258" s="177">
        <f t="shared" si="190"/>
        <v>805</v>
      </c>
      <c r="AJ258" s="177">
        <f t="shared" si="190"/>
        <v>0</v>
      </c>
      <c r="AK258" s="177">
        <f t="shared" si="190"/>
        <v>560</v>
      </c>
      <c r="AL258" s="177">
        <f t="shared" si="190"/>
        <v>0</v>
      </c>
      <c r="AM258" s="177">
        <f t="shared" si="190"/>
        <v>455</v>
      </c>
      <c r="AN258" s="177">
        <f>AN124</f>
        <v>144</v>
      </c>
      <c r="AO258" s="52">
        <v>4464</v>
      </c>
      <c r="AP258" s="52">
        <v>4464</v>
      </c>
      <c r="AQ258" s="15"/>
      <c r="AR258" s="15"/>
      <c r="AS258" s="142" t="e">
        <f t="shared" ref="AS258:AZ258" si="191">(AS10+AS68+AS79+AS90+AS124)/AS7</f>
        <v>#DIV/0!</v>
      </c>
      <c r="AT258" s="142" t="e">
        <f t="shared" si="191"/>
        <v>#DIV/0!</v>
      </c>
      <c r="AU258" s="142" t="e">
        <f t="shared" si="191"/>
        <v>#DIV/0!</v>
      </c>
      <c r="AV258" s="142" t="e">
        <f t="shared" si="191"/>
        <v>#DIV/0!</v>
      </c>
      <c r="AW258" s="142" t="e">
        <f t="shared" si="191"/>
        <v>#DIV/0!</v>
      </c>
      <c r="AX258" s="142" t="e">
        <f t="shared" si="191"/>
        <v>#DIV/0!</v>
      </c>
      <c r="AY258" s="142" t="e">
        <f t="shared" si="191"/>
        <v>#DIV/0!</v>
      </c>
      <c r="AZ258" s="142" t="e">
        <f t="shared" si="191"/>
        <v>#DIV/0!</v>
      </c>
      <c r="BA258" s="15"/>
      <c r="BB258" s="15"/>
      <c r="BC258" s="15"/>
      <c r="BD258" s="15"/>
      <c r="BE258" s="15"/>
      <c r="BF258" s="15"/>
      <c r="BG258" s="15"/>
      <c r="BH258" s="15"/>
      <c r="BI258" s="98"/>
      <c r="BJ258" s="98"/>
      <c r="BK258" s="98"/>
      <c r="BL258" s="98"/>
      <c r="BM258" s="98"/>
      <c r="BN258" s="98"/>
      <c r="BO258" s="98"/>
      <c r="BP258" s="98"/>
      <c r="BQ258" s="98"/>
      <c r="BR258" s="98"/>
      <c r="BS258" s="98"/>
      <c r="BT258" s="98"/>
      <c r="BU258" s="98"/>
      <c r="BV258" s="98"/>
      <c r="BW258" s="98"/>
      <c r="BX258" s="98"/>
      <c r="BY258" s="98"/>
      <c r="BZ258" s="98"/>
      <c r="CA258" s="98"/>
      <c r="CB258" s="98"/>
    </row>
    <row r="259" spans="1:80" s="13" customFormat="1" ht="24" customHeight="1">
      <c r="A259" s="268"/>
      <c r="B259" s="55" t="s">
        <v>396</v>
      </c>
      <c r="C259" s="345">
        <f>F259/O259</f>
        <v>0</v>
      </c>
      <c r="D259" s="344"/>
      <c r="E259" s="344"/>
      <c r="F259" s="343"/>
      <c r="G259" s="344"/>
      <c r="H259" s="344"/>
      <c r="I259" s="339"/>
      <c r="J259" s="339"/>
      <c r="K259" s="340"/>
      <c r="L259" s="183"/>
      <c r="M259" s="118"/>
      <c r="N259" s="182"/>
      <c r="O259" s="227">
        <f t="shared" ref="O259:Y259" si="192">SUM(O10,O258)</f>
        <v>5940</v>
      </c>
      <c r="P259" s="177">
        <f t="shared" si="192"/>
        <v>36</v>
      </c>
      <c r="Q259" s="177">
        <f t="shared" si="192"/>
        <v>9</v>
      </c>
      <c r="R259" s="177">
        <f t="shared" si="192"/>
        <v>0</v>
      </c>
      <c r="S259" s="177">
        <f t="shared" si="192"/>
        <v>288</v>
      </c>
      <c r="T259" s="177">
        <f t="shared" si="192"/>
        <v>68</v>
      </c>
      <c r="U259" s="177">
        <f t="shared" si="192"/>
        <v>5323</v>
      </c>
      <c r="V259" s="297">
        <f t="shared" si="192"/>
        <v>1365</v>
      </c>
      <c r="W259" s="177">
        <f t="shared" si="192"/>
        <v>1279</v>
      </c>
      <c r="X259" s="304"/>
      <c r="Y259" s="177">
        <f t="shared" si="192"/>
        <v>2782</v>
      </c>
      <c r="Z259" s="297"/>
      <c r="AA259" s="177">
        <f t="shared" ref="AA259:AD259" si="193">AA258+AA257</f>
        <v>233</v>
      </c>
      <c r="AB259" s="177">
        <f t="shared" si="193"/>
        <v>576</v>
      </c>
      <c r="AC259" s="177">
        <f t="shared" si="193"/>
        <v>828</v>
      </c>
      <c r="AD259" s="177">
        <f t="shared" si="193"/>
        <v>576</v>
      </c>
      <c r="AE259" s="177">
        <f>AE258+AE257</f>
        <v>864</v>
      </c>
      <c r="AF259" s="177">
        <f t="shared" ref="AF259" si="194">AF258+AF257</f>
        <v>0</v>
      </c>
      <c r="AG259" s="177">
        <f>AG256+AG257+AG258</f>
        <v>576</v>
      </c>
      <c r="AH259" s="177">
        <f t="shared" ref="AH259:AN259" si="195">AH256+AH257+AH258</f>
        <v>0</v>
      </c>
      <c r="AI259" s="177">
        <f t="shared" si="195"/>
        <v>828</v>
      </c>
      <c r="AJ259" s="177">
        <f t="shared" si="195"/>
        <v>0</v>
      </c>
      <c r="AK259" s="177">
        <f t="shared" si="195"/>
        <v>576</v>
      </c>
      <c r="AL259" s="177">
        <f t="shared" si="195"/>
        <v>0</v>
      </c>
      <c r="AM259" s="177">
        <f t="shared" si="195"/>
        <v>468</v>
      </c>
      <c r="AN259" s="177">
        <f t="shared" si="195"/>
        <v>144</v>
      </c>
      <c r="AO259" s="104" t="s">
        <v>193</v>
      </c>
      <c r="AP259" s="120">
        <v>5940</v>
      </c>
      <c r="AQ259" s="15"/>
      <c r="AR259" s="15"/>
      <c r="AS259" s="60"/>
      <c r="AT259" s="60"/>
      <c r="AU259" s="60"/>
      <c r="AV259" s="60"/>
      <c r="AW259" s="60"/>
      <c r="AX259" s="60"/>
      <c r="AY259" s="60"/>
      <c r="AZ259" s="60"/>
      <c r="BA259" s="15"/>
      <c r="BB259" s="15"/>
      <c r="BC259" s="15"/>
      <c r="BD259" s="15"/>
      <c r="BE259" s="15"/>
      <c r="BF259" s="15"/>
      <c r="BG259" s="15"/>
      <c r="BH259" s="15"/>
      <c r="BI259" s="98"/>
      <c r="BJ259" s="98"/>
      <c r="BK259" s="98"/>
      <c r="BL259" s="98"/>
      <c r="BM259" s="98"/>
      <c r="BN259" s="98"/>
      <c r="BO259" s="98"/>
      <c r="BP259" s="98"/>
      <c r="BQ259" s="98"/>
      <c r="BR259" s="98"/>
      <c r="BS259" s="98"/>
      <c r="BT259" s="98"/>
      <c r="BU259" s="98"/>
      <c r="BV259" s="98"/>
      <c r="BW259" s="98"/>
      <c r="BX259" s="98"/>
      <c r="BY259" s="98"/>
      <c r="BZ259" s="98"/>
      <c r="CA259" s="98"/>
      <c r="CB259" s="98"/>
    </row>
    <row r="260" spans="1:80" s="13" customFormat="1" ht="23.25" customHeight="1">
      <c r="A260" s="345" t="s">
        <v>348</v>
      </c>
      <c r="B260" s="345"/>
      <c r="C260" s="345"/>
      <c r="D260" s="345"/>
      <c r="E260" s="345"/>
      <c r="F260" s="345"/>
      <c r="G260" s="345"/>
      <c r="H260" s="345"/>
      <c r="I260" s="345"/>
      <c r="J260" s="345"/>
      <c r="K260" s="345"/>
      <c r="L260" s="428"/>
      <c r="M260" s="428"/>
      <c r="N260" s="428"/>
      <c r="O260" s="345"/>
      <c r="P260" s="345"/>
      <c r="Q260" s="345"/>
      <c r="R260" s="345"/>
      <c r="S260" s="345"/>
      <c r="T260" s="57"/>
      <c r="U260" s="429" t="s">
        <v>4</v>
      </c>
      <c r="V260" s="294"/>
      <c r="W260" s="430" t="s">
        <v>32</v>
      </c>
      <c r="X260" s="430"/>
      <c r="Y260" s="430"/>
      <c r="Z260" s="295"/>
      <c r="AA260" s="170"/>
      <c r="AB260" s="177">
        <v>12</v>
      </c>
      <c r="AC260" s="177">
        <v>12</v>
      </c>
      <c r="AD260" s="177">
        <v>8</v>
      </c>
      <c r="AE260" s="177">
        <v>8</v>
      </c>
      <c r="AF260" s="177">
        <f t="shared" ref="AF260:AN260" si="196">COUNT(AF69:AF78,AF80:AF89,AF106:AF123,AF126:AF128,AF133:AF134,AF133:AF134,AF139:AF141,AF145:AF169)</f>
        <v>0</v>
      </c>
      <c r="AG260" s="177">
        <f t="shared" si="196"/>
        <v>9</v>
      </c>
      <c r="AH260" s="177">
        <f t="shared" si="196"/>
        <v>0</v>
      </c>
      <c r="AI260" s="177">
        <f t="shared" si="196"/>
        <v>8</v>
      </c>
      <c r="AJ260" s="177">
        <f t="shared" si="196"/>
        <v>0</v>
      </c>
      <c r="AK260" s="177">
        <f t="shared" si="196"/>
        <v>9</v>
      </c>
      <c r="AL260" s="177">
        <f t="shared" si="196"/>
        <v>0</v>
      </c>
      <c r="AM260" s="177">
        <f t="shared" si="196"/>
        <v>7</v>
      </c>
      <c r="AN260" s="297">
        <f t="shared" si="196"/>
        <v>0</v>
      </c>
      <c r="AO260" s="61">
        <f>SUM(AO262,AO261)</f>
        <v>680</v>
      </c>
      <c r="AP260" s="109"/>
      <c r="AQ260" s="15"/>
      <c r="AR260" s="15"/>
      <c r="AS260" s="60"/>
      <c r="AT260" s="60"/>
      <c r="AU260" s="60"/>
      <c r="AV260" s="60"/>
      <c r="AW260" s="60"/>
      <c r="AX260" s="60"/>
      <c r="AY260" s="60"/>
      <c r="AZ260" s="60"/>
      <c r="BA260" s="15"/>
      <c r="BB260" s="15"/>
      <c r="BC260" s="15"/>
      <c r="BD260" s="15"/>
      <c r="BE260" s="15"/>
      <c r="BF260" s="15"/>
      <c r="BG260" s="15"/>
      <c r="BH260" s="15"/>
      <c r="BI260" s="98"/>
      <c r="BJ260" s="98"/>
      <c r="BK260" s="98"/>
      <c r="BL260" s="98"/>
      <c r="BM260" s="98"/>
      <c r="BN260" s="98"/>
      <c r="BO260" s="98"/>
      <c r="BP260" s="98"/>
      <c r="BQ260" s="98"/>
      <c r="BR260" s="98"/>
      <c r="BS260" s="98"/>
      <c r="BT260" s="98"/>
      <c r="BU260" s="98"/>
      <c r="BV260" s="98"/>
      <c r="BW260" s="98"/>
      <c r="BX260" s="98"/>
      <c r="BY260" s="98"/>
      <c r="BZ260" s="98"/>
      <c r="CA260" s="98"/>
      <c r="CB260" s="98"/>
    </row>
    <row r="261" spans="1:80" s="13" customFormat="1" ht="23.25" customHeight="1">
      <c r="A261" s="345"/>
      <c r="B261" s="345"/>
      <c r="C261" s="345"/>
      <c r="D261" s="345"/>
      <c r="E261" s="345"/>
      <c r="F261" s="345"/>
      <c r="G261" s="345"/>
      <c r="H261" s="345"/>
      <c r="I261" s="345"/>
      <c r="J261" s="345"/>
      <c r="K261" s="345"/>
      <c r="L261" s="345"/>
      <c r="M261" s="345"/>
      <c r="N261" s="345"/>
      <c r="O261" s="345"/>
      <c r="P261" s="345"/>
      <c r="Q261" s="345"/>
      <c r="R261" s="345"/>
      <c r="S261" s="345"/>
      <c r="T261" s="57"/>
      <c r="U261" s="429"/>
      <c r="V261" s="294"/>
      <c r="W261" s="430" t="s">
        <v>33</v>
      </c>
      <c r="X261" s="430"/>
      <c r="Y261" s="430"/>
      <c r="Z261" s="295"/>
      <c r="AA261" s="170"/>
      <c r="AB261" s="57">
        <f>AB254+AB226+AB198+AB170+AB142+AB135+AB129</f>
        <v>0</v>
      </c>
      <c r="AC261" s="57">
        <f>AC254+AC226+AC198+AC170+AC142+AC135+AC129</f>
        <v>0</v>
      </c>
      <c r="AD261" s="57">
        <f t="shared" ref="AD261:AN261" si="197">SUM(AD129,AD135,AD142,AD170)</f>
        <v>64</v>
      </c>
      <c r="AE261" s="57">
        <f t="shared" si="197"/>
        <v>0</v>
      </c>
      <c r="AF261" s="57">
        <f t="shared" si="197"/>
        <v>0</v>
      </c>
      <c r="AG261" s="57">
        <f t="shared" si="197"/>
        <v>92</v>
      </c>
      <c r="AH261" s="57">
        <f t="shared" si="197"/>
        <v>0</v>
      </c>
      <c r="AI261" s="57">
        <f t="shared" si="197"/>
        <v>92</v>
      </c>
      <c r="AJ261" s="57">
        <f t="shared" si="197"/>
        <v>0</v>
      </c>
      <c r="AK261" s="57">
        <f t="shared" si="197"/>
        <v>0</v>
      </c>
      <c r="AL261" s="57">
        <f t="shared" si="197"/>
        <v>0</v>
      </c>
      <c r="AM261" s="57">
        <f t="shared" si="197"/>
        <v>0</v>
      </c>
      <c r="AN261" s="293">
        <f t="shared" si="197"/>
        <v>0</v>
      </c>
      <c r="AO261" s="61">
        <f>SUM(AB261:AM261)</f>
        <v>248</v>
      </c>
      <c r="AP261" s="52">
        <v>275</v>
      </c>
      <c r="AQ261" s="15"/>
      <c r="AR261" s="15"/>
      <c r="AS261" s="60"/>
      <c r="AT261" s="60"/>
      <c r="AU261" s="60"/>
      <c r="AV261" s="60"/>
      <c r="AW261" s="60"/>
      <c r="AX261" s="60"/>
      <c r="AY261" s="60"/>
      <c r="AZ261" s="60"/>
      <c r="BA261" s="15"/>
      <c r="BB261" s="15"/>
      <c r="BC261" s="15"/>
      <c r="BD261" s="15"/>
      <c r="BE261" s="15"/>
      <c r="BF261" s="15"/>
      <c r="BG261" s="15"/>
      <c r="BH261" s="15"/>
      <c r="BI261" s="98"/>
      <c r="BJ261" s="98"/>
      <c r="BK261" s="98"/>
      <c r="BL261" s="98"/>
      <c r="BM261" s="98"/>
      <c r="BN261" s="98"/>
      <c r="BO261" s="98"/>
      <c r="BP261" s="98"/>
      <c r="BQ261" s="98"/>
      <c r="BR261" s="98"/>
      <c r="BS261" s="98"/>
      <c r="BT261" s="98"/>
      <c r="BU261" s="98"/>
      <c r="BV261" s="98"/>
      <c r="BW261" s="98"/>
      <c r="BX261" s="98"/>
      <c r="BY261" s="98"/>
      <c r="BZ261" s="98"/>
      <c r="CA261" s="98"/>
      <c r="CB261" s="98"/>
    </row>
    <row r="262" spans="1:80" s="13" customFormat="1" ht="23.25" customHeight="1">
      <c r="A262" s="345"/>
      <c r="B262" s="345"/>
      <c r="C262" s="345"/>
      <c r="D262" s="345"/>
      <c r="E262" s="345"/>
      <c r="F262" s="345"/>
      <c r="G262" s="345"/>
      <c r="H262" s="345"/>
      <c r="I262" s="345"/>
      <c r="J262" s="345"/>
      <c r="K262" s="345"/>
      <c r="L262" s="345"/>
      <c r="M262" s="345"/>
      <c r="N262" s="345"/>
      <c r="O262" s="345"/>
      <c r="P262" s="345"/>
      <c r="Q262" s="345"/>
      <c r="R262" s="345"/>
      <c r="S262" s="345"/>
      <c r="T262" s="57"/>
      <c r="U262" s="429"/>
      <c r="V262" s="298"/>
      <c r="W262" s="423" t="s">
        <v>261</v>
      </c>
      <c r="X262" s="435"/>
      <c r="Y262" s="424"/>
      <c r="Z262" s="292"/>
      <c r="AA262" s="269"/>
      <c r="AB262" s="57">
        <f>AB255+AB227+AB199+AB171+AB143+AB136+AB130</f>
        <v>0</v>
      </c>
      <c r="AC262" s="57">
        <f>AC255+AC227+AC199+AC171+AC143+AC136+AC130</f>
        <v>0</v>
      </c>
      <c r="AD262" s="57">
        <f t="shared" ref="AD262:AN262" si="198">SUM(AD130,AD136,AD143,AD171)</f>
        <v>0</v>
      </c>
      <c r="AE262" s="57">
        <f t="shared" si="198"/>
        <v>96</v>
      </c>
      <c r="AF262" s="57">
        <f t="shared" si="198"/>
        <v>0</v>
      </c>
      <c r="AG262" s="57">
        <f t="shared" si="198"/>
        <v>48</v>
      </c>
      <c r="AH262" s="57">
        <f t="shared" si="198"/>
        <v>0</v>
      </c>
      <c r="AI262" s="57">
        <f t="shared" si="198"/>
        <v>146</v>
      </c>
      <c r="AJ262" s="57">
        <f t="shared" si="198"/>
        <v>0</v>
      </c>
      <c r="AK262" s="57">
        <f t="shared" si="198"/>
        <v>64</v>
      </c>
      <c r="AL262" s="57">
        <f t="shared" si="198"/>
        <v>0</v>
      </c>
      <c r="AM262" s="57">
        <f t="shared" si="198"/>
        <v>78</v>
      </c>
      <c r="AN262" s="293">
        <f t="shared" si="198"/>
        <v>144</v>
      </c>
      <c r="AO262" s="61">
        <f>SUM(AB262:AM262)</f>
        <v>432</v>
      </c>
      <c r="AP262" s="52">
        <v>350</v>
      </c>
      <c r="AQ262" s="15"/>
      <c r="AR262" s="15"/>
      <c r="AS262" s="60"/>
      <c r="AT262" s="60"/>
      <c r="AU262" s="60"/>
      <c r="AV262" s="60"/>
      <c r="AW262" s="60"/>
      <c r="AX262" s="60"/>
      <c r="AY262" s="60"/>
      <c r="AZ262" s="60"/>
      <c r="BA262" s="15"/>
      <c r="BB262" s="15"/>
      <c r="BC262" s="15"/>
      <c r="BD262" s="15"/>
      <c r="BE262" s="15"/>
      <c r="BF262" s="15"/>
      <c r="BG262" s="15"/>
      <c r="BH262" s="15"/>
      <c r="BI262" s="98"/>
      <c r="BJ262" s="98"/>
      <c r="BK262" s="98"/>
      <c r="BL262" s="98"/>
      <c r="BM262" s="98"/>
      <c r="BN262" s="98"/>
      <c r="BO262" s="98"/>
      <c r="BP262" s="98"/>
      <c r="BQ262" s="98"/>
      <c r="BR262" s="98"/>
      <c r="BS262" s="98"/>
      <c r="BT262" s="98"/>
      <c r="BU262" s="98"/>
      <c r="BV262" s="98"/>
      <c r="BW262" s="98"/>
      <c r="BX262" s="98"/>
      <c r="BY262" s="98"/>
      <c r="BZ262" s="98"/>
      <c r="CA262" s="98"/>
      <c r="CB262" s="98"/>
    </row>
    <row r="263" spans="1:80" s="13" customFormat="1" ht="19.5" customHeight="1">
      <c r="A263" s="345"/>
      <c r="B263" s="345"/>
      <c r="C263" s="345"/>
      <c r="D263" s="345"/>
      <c r="E263" s="345"/>
      <c r="F263" s="345"/>
      <c r="G263" s="345"/>
      <c r="H263" s="345"/>
      <c r="I263" s="345"/>
      <c r="J263" s="345"/>
      <c r="K263" s="345"/>
      <c r="L263" s="345"/>
      <c r="M263" s="345"/>
      <c r="N263" s="345"/>
      <c r="O263" s="345"/>
      <c r="P263" s="345"/>
      <c r="Q263" s="345"/>
      <c r="R263" s="345"/>
      <c r="S263" s="345"/>
      <c r="T263" s="57"/>
      <c r="U263" s="429"/>
      <c r="V263" s="294"/>
      <c r="W263" s="430" t="s">
        <v>257</v>
      </c>
      <c r="X263" s="430"/>
      <c r="Y263" s="430"/>
      <c r="Z263" s="295"/>
      <c r="AA263" s="170"/>
      <c r="AB263" s="57">
        <f>COUNTIF($I$12:$K$39,1)+COUNTIF($I$41:$K$67,1)+COUNTIF($I$69:$K$78,1)+COUNTIF($I$80:$K$89,1)+COUNTIF($I$106:$K$123,1)+COUNTIF($I$126:$K$131,1)+COUNTIF($I$133:$K$137,1)+COUNTIF($I$139:$K$144,1)+COUNTIF($I$145:$K$256,1)</f>
        <v>2</v>
      </c>
      <c r="AC263" s="57">
        <f>COUNTIF($I$12:$K$39,2)+COUNTIF($I$41:$K$67,2)+COUNTIF($I$69:$K$78,2)+COUNTIF($I$80:$K$89,2)+COUNTIF($I$106:$K$123,2)+COUNTIF($I$126:$K$128,2)+COUNTIF($I$133:$K$134,2)+COUNTIF($I$139:$K$141,2)+COUNTIF($I$145:$K$169,2)+COUNTIF($I$173:$K$197,2)+COUNTIF($I$201:$K$225,2)+COUNTIF($I$229:$K$253,2)</f>
        <v>2</v>
      </c>
      <c r="AD263" s="57">
        <f>COUNTIF($I$12:$K$39,3)+COUNTIF($I$41:$K$67,3)+COUNTIF($I$69:$K$78,3)+COUNTIF($I$80:$K$89,3)+COUNTIF($I$106:$K$123,3)+COUNTIF($I$126:$K$128,3)+COUNTIF($I$133:$K$134,3)+COUNTIF($I$139:$K$141,3)+COUNTIF($I$145:$K$169,3)+COUNTIF($I$173:$K$197,3)+COUNTIF($I$201:$K$225,3)+COUNTIF($I$229:$K$253,3)</f>
        <v>2</v>
      </c>
      <c r="AE263" s="57">
        <f>COUNTIF($I$12:$K$39,4)+COUNTIF($I$41:$K$67,4)+COUNTIF($I$69:$K$78,4)+COUNTIF($I$80:$K$89,4)+COUNTIF($I$106:$K$123,4)+COUNTIF($I$126:$K$131,4)+COUNTIF($I$133:$K$137,4)+COUNTIF($I$139:$K$144,4)+COUNTIF($I$145:$K$256,4)</f>
        <v>2</v>
      </c>
      <c r="AF263" s="57">
        <f>COUNTIF($I$12:$K$39,4)+COUNTIF($I$41:$K$67,4)+COUNTIF($I$69:$K$78,4)+COUNTIF($I$80:$K$89,4)+COUNTIF($I$106:$K$123,4)+COUNTIF($I$126:$K$131,4)+COUNTIF($I$133:$K$137,4)+COUNTIF($I$139:$K$144,4)+COUNTIF($I$145:$K$256,4)</f>
        <v>2</v>
      </c>
      <c r="AG263" s="57">
        <f>COUNTIF($I$12:$K$39,5)+COUNTIF($I$41:$K$67,5)+COUNTIF($I$69:$K$78,5)+COUNTIF($I$80:$K$89,5)+COUNTIF($I$106:$K$123,5)+COUNTIF($I$126:$K$131,5)+COUNTIF($I$133:$K$137,5)+COUNTIF($I$139:$K$144,5)+COUNTIF($I$145:$K$256,5)</f>
        <v>2</v>
      </c>
      <c r="AH263" s="57">
        <f>COUNTIF($I$12:$K$39,5)+COUNTIF($I$41:$K$67,5)+COUNTIF($I$69:$K$78,5)+COUNTIF($I$80:$K$89,5)+COUNTIF($I$106:$K$123,5)+COUNTIF($I$126:$K$131,5)+COUNTIF($I$133:$K$137,5)+COUNTIF($I$139:$K$144,5)+COUNTIF($I$145:$K$256,5)</f>
        <v>2</v>
      </c>
      <c r="AI263" s="57">
        <f>COUNTIF($I$12:$K$39,6)+COUNTIF($I$41:$K$67,6)+COUNTIF($I$69:$K$78,6)+COUNTIF($I$80:$K$89,6)+COUNTIF($I$106:$K$123,6)+COUNTIF($I$126:$K$131,6)+COUNTIF($I$133:$K$137,6)+COUNTIF($I$139:$K$144,6)+COUNTIF($I$145:$K$256,6)</f>
        <v>2</v>
      </c>
      <c r="AJ263" s="57"/>
      <c r="AK263" s="57">
        <f>COUNTIF($I$12:$K$39,7)+COUNTIF($I$41:$K$67,7)+COUNTIF($I$69:$K$78,7)+COUNTIF($I$80:$K$89,7)+COUNTIF($I$106:$K$123,7)+COUNTIF($I$126:$K$131,7)+COUNTIF($I$133:$K$137,7)+COUNTIF($I$139:$K$144,7)+COUNTIF($I$145:$K$256,7)</f>
        <v>1</v>
      </c>
      <c r="AL263" s="57">
        <f>COUNTIF($I$12:$K$39,7)+COUNTIF($I$41:$K$67,7)+COUNTIF($I$69:$K$78,7)+COUNTIF($I$80:$K$89,7)+COUNTIF($I$106:$K$123,7)+COUNTIF($I$126:$K$131,7)+COUNTIF($I$133:$K$137,7)+COUNTIF($I$139:$K$144,7)+COUNTIF($I$145:$K$256,7)</f>
        <v>1</v>
      </c>
      <c r="AM263" s="57">
        <f>COUNTIF($I$12:$K$39,8)+COUNTIF($I$41:$K$67,8)+COUNTIF($I$69:$K$78,8)+COUNTIF($I$80:$K$89,8)+COUNTIF($I$106:$K$123,8)+COUNTIF($I$126:$K$131,8)+COUNTIF($I$133:$K$137,8)+COUNTIF($I$139:$K$144,8)+COUNTIF($I$145:$K$256,8)</f>
        <v>2</v>
      </c>
      <c r="AN263" s="293">
        <v>0</v>
      </c>
      <c r="AO263" s="61"/>
      <c r="AP263" s="61"/>
      <c r="AQ263" s="15"/>
      <c r="AR263" s="15"/>
      <c r="AS263" s="60"/>
      <c r="AT263" s="60"/>
      <c r="AU263" s="60"/>
      <c r="AV263" s="60"/>
      <c r="AW263" s="60"/>
      <c r="AX263" s="60"/>
      <c r="AY263" s="60"/>
      <c r="AZ263" s="60"/>
      <c r="BA263" s="15"/>
      <c r="BB263" s="15"/>
      <c r="BC263" s="15"/>
      <c r="BD263" s="15"/>
      <c r="BE263" s="15"/>
      <c r="BF263" s="15"/>
      <c r="BG263" s="15"/>
      <c r="BH263" s="15"/>
      <c r="BI263" s="98"/>
      <c r="BJ263" s="98"/>
      <c r="BK263" s="98"/>
      <c r="BL263" s="98"/>
      <c r="BM263" s="98"/>
      <c r="BN263" s="98"/>
      <c r="BO263" s="98"/>
      <c r="BP263" s="98"/>
      <c r="BQ263" s="98"/>
      <c r="BR263" s="98"/>
      <c r="BS263" s="98"/>
      <c r="BT263" s="98"/>
      <c r="BU263" s="98"/>
      <c r="BV263" s="98"/>
      <c r="BW263" s="98"/>
      <c r="BX263" s="98"/>
      <c r="BY263" s="98"/>
      <c r="BZ263" s="98"/>
      <c r="CA263" s="98"/>
      <c r="CB263" s="98"/>
    </row>
    <row r="264" spans="1:80" s="13" customFormat="1" ht="38.25" customHeight="1">
      <c r="A264" s="345"/>
      <c r="B264" s="345"/>
      <c r="C264" s="345"/>
      <c r="D264" s="345"/>
      <c r="E264" s="345"/>
      <c r="F264" s="345"/>
      <c r="G264" s="345"/>
      <c r="H264" s="345"/>
      <c r="I264" s="345"/>
      <c r="J264" s="345"/>
      <c r="K264" s="345"/>
      <c r="L264" s="345"/>
      <c r="M264" s="345"/>
      <c r="N264" s="345"/>
      <c r="O264" s="345"/>
      <c r="P264" s="345"/>
      <c r="Q264" s="345"/>
      <c r="R264" s="345"/>
      <c r="S264" s="345"/>
      <c r="T264" s="57"/>
      <c r="U264" s="429"/>
      <c r="V264" s="294"/>
      <c r="W264" s="430" t="s">
        <v>259</v>
      </c>
      <c r="X264" s="430"/>
      <c r="Y264" s="430"/>
      <c r="Z264" s="295"/>
      <c r="AA264" s="170"/>
      <c r="AB264" s="57">
        <f>COUNTIF($F$12:$H$39,1)+COUNTIF($F$41:$H$67,1)+COUNTIF($F$69:$H$78,1)+COUNTIF($F$80:$H$89,1)+COUNTIF($F$106:$H$123,1)+COUNTIF($F$126:$H$128,1)+COUNTIF($F$133:$H$134,1)+COUNTIF($F$139:$H$141,1)+COUNTIF($F$145:$H$169,1)+COUNTIF($F$173:$H$197,1)+COUNTIF($F$201:$H$225,1)+COUNTIF($F$229:$H$253,1)</f>
        <v>1</v>
      </c>
      <c r="AC264" s="57">
        <f>COUNTIF($F$12:$H$39,2)+COUNTIF($F$41:$H$52,2)+COUNTIF($F$69:$H$78,2)+COUNTIF($F$80:$H$89,2)+COUNTIF($F$106:$H$123,2)+COUNTIF($F$126:$H$128,2)+COUNTIF($F$133:$H$134,2)+COUNTIF($F$139:$H$141,2)+COUNTIF($F$145:$H$169,2)+COUNTIF($F$173:$H$197,2)+COUNTIF($F$201:$H$225,2)+COUNTIF($F$229:$H$253,2)</f>
        <v>9</v>
      </c>
      <c r="AD264" s="57">
        <f>COUNTIF($F$12:$H$39,3)+COUNTIF($F$41:$H$67,3)+COUNTIF($F$69:$H$78,3)+COUNTIF($F$80:$H$89,3)+COUNTIF($F$106:$H$123,3)+COUNTIF($F$126:$H$128,3)+COUNTIF($F$133:$H$134,3)+COUNTIF($F$139:$H$141,3)+COUNTIF($F$145:$H$169,3)+COUNTIF($F$173:$H$197,3)+COUNTIF($F$201:$H$225,3)+COUNTIF($F$229:$H$253,3)</f>
        <v>3</v>
      </c>
      <c r="AE264" s="57">
        <f>COUNTIF($F$12:$H$39,4)+COUNTIF($F$41:$H$67,4)+COUNTIF($F$69:$H$78,4)+COUNTIF($F$80:$H$89,4)+COUNTIF($F$106:$H$123,4)+COUNTIF($F$126:$H$130,4)+COUNTIF($F$133:$H$134,4)+COUNTIF($F$139:$H$141,4)+COUNTIF($F$145:$H$169,4)+COUNTIF($F$173:$H$197,4)+COUNTIF($F$201:$H$225,4)+COUNTIF($F$229:$H$253,4)</f>
        <v>6</v>
      </c>
      <c r="AF264" s="57"/>
      <c r="AG264" s="57">
        <f>COUNTIF($F$12:$H$39,5)+COUNTIF($F$41:$H$67,5)+COUNTIF($F$69:$H$78,5)+COUNTIF($F$80:$H$89,5)+COUNTIF($F$106:$H$123,5)+COUNTIF($F$126:$H$129,5)+COUNTIF($F$133:$H$136,5)+COUNTIF($F$139:$H$141,5)+COUNTIF($F$145:$H$169,5)+COUNTIF($F$173:$H$197,5)+COUNTIF($F$201:$H$225,5)+COUNTIF($F$229:$H$253,5)</f>
        <v>4</v>
      </c>
      <c r="AH264" s="57">
        <f>COUNTIF($F$12:$H$39,5)+COUNTIF($F$41:$H$67,5)+COUNTIF($F$69:$H$78,5)+COUNTIF($F$80:$H$89,5)+COUNTIF($F$106:$H$123,5)+COUNTIF($F$126:$H$128,5)+COUNTIF($F$133:$H$134,5)+COUNTIF($F$139:$H$141,5)+COUNTIF($F$145:$H$169,5)+COUNTIF($F$173:$H$197,5)+COUNTIF($F$201:$H$225,5)+COUNTIF($F$229:$H$253,5)</f>
        <v>3</v>
      </c>
      <c r="AI264" s="57">
        <f>COUNTIF($F$12:$H$39,6)+COUNTIF($F$41:$H$67,6)+COUNTIF($F$69:$H$78,6)+COUNTIF($F$80:$H$89,6)+COUNTIF($F$106:$H$123,6)+COUNTIF($F$126:$H$130,6)+COUNTIF($F$133:$H$136,6)+COUNTIF($F$139:$H$141,6)+COUNTIF($F$145:$H$169,6)+COUNTIF($F$173:$H$197,6)+COUNTIF($F$201:$H$225,6)+COUNTIF($F$229:$H$253,6)</f>
        <v>4</v>
      </c>
      <c r="AJ264" s="57"/>
      <c r="AK264" s="57">
        <f>COUNTIF($F$12:$H$39,7)+COUNTIF($F$41:$H$67,7)+COUNTIF($F$69:$H$78,7)+COUNTIF($F$80:$H$89,7)+COUNTIF($F$106:$H$123,7)+COUNTIF($F$126:$H$130,7)+COUNTIF($F$133:$H$136,7)+COUNTIF($F$139:$H$143,7)+COUNTIF($F$145:$H$169,7)+COUNTIF($F$173:$H$197,7)+COUNTIF($F$201:$H$225,7)+COUNTIF($F$229:$H$253,7)</f>
        <v>5</v>
      </c>
      <c r="AL264" s="57">
        <f>COUNTIF($F$12:$H$39,7)+COUNTIF($F$41:$H$67,7)+COUNTIF($F$69:$H$78,7)+COUNTIF($F$80:$H$89,7)+COUNTIF($F$106:$H$123,7)+COUNTIF($F$126:$H$128,7)+COUNTIF($F$133:$H$134,7)+COUNTIF($F$139:$H$141,7)+COUNTIF($F$145:$H$169,7)+COUNTIF($F$173:$H$197,7)+COUNTIF($F$201:$H$225,7)+COUNTIF($F$229:$H$253,7)</f>
        <v>5</v>
      </c>
      <c r="AM264" s="57">
        <f>COUNTIF($F$12:$H$39,8)+COUNTIF($F$41:$H$67,8)+COUNTIF($F$69:$H$78,8)+COUNTIF($F$80:$H$89,8)+COUNTIF($F$106:$H$123,8)+COUNTIF($F$126:$H$130,8)+COUNTIF($F$133:$H$136,8)+COUNTIF($F$139:$H$143,8)+COUNTIF($F$145:$H$171,8)+COUNTIF($F$173:$H$197,8)+COUNTIF($F$201:$H$225,8)+COUNTIF($F$229:$H$253,8)</f>
        <v>5</v>
      </c>
      <c r="AN264" s="57">
        <v>0</v>
      </c>
      <c r="AO264" s="61"/>
      <c r="AP264" s="61"/>
      <c r="AQ264" s="15"/>
      <c r="AR264" s="15"/>
      <c r="AS264" s="60"/>
      <c r="AT264" s="60"/>
      <c r="AU264" s="60"/>
      <c r="AV264" s="60"/>
      <c r="AW264" s="60"/>
      <c r="AX264" s="60"/>
      <c r="AY264" s="60"/>
      <c r="AZ264" s="60"/>
      <c r="BA264" s="15"/>
      <c r="BB264" s="15"/>
      <c r="BC264" s="15"/>
      <c r="BD264" s="15"/>
      <c r="BE264" s="15"/>
      <c r="BF264" s="15"/>
      <c r="BG264" s="15"/>
      <c r="BH264" s="15"/>
      <c r="BI264" s="98"/>
      <c r="BJ264" s="98"/>
      <c r="BK264" s="98"/>
      <c r="BL264" s="98"/>
      <c r="BM264" s="98"/>
      <c r="BN264" s="98"/>
      <c r="BO264" s="98"/>
      <c r="BP264" s="98"/>
      <c r="BQ264" s="98"/>
      <c r="BR264" s="98"/>
      <c r="BS264" s="98"/>
      <c r="BT264" s="98"/>
      <c r="BU264" s="98"/>
      <c r="BV264" s="98"/>
      <c r="BW264" s="98"/>
      <c r="BX264" s="98"/>
      <c r="BY264" s="98"/>
      <c r="BZ264" s="98"/>
      <c r="CA264" s="98"/>
      <c r="CB264" s="98"/>
    </row>
    <row r="265" spans="1:80" s="13" customFormat="1" ht="23.25" customHeight="1">
      <c r="A265" s="345"/>
      <c r="B265" s="345"/>
      <c r="C265" s="345"/>
      <c r="D265" s="345"/>
      <c r="E265" s="345"/>
      <c r="F265" s="345"/>
      <c r="G265" s="345"/>
      <c r="H265" s="345"/>
      <c r="I265" s="345"/>
      <c r="J265" s="345"/>
      <c r="K265" s="345"/>
      <c r="L265" s="345"/>
      <c r="M265" s="345"/>
      <c r="N265" s="345"/>
      <c r="O265" s="345"/>
      <c r="P265" s="345"/>
      <c r="Q265" s="345"/>
      <c r="R265" s="345"/>
      <c r="S265" s="345"/>
      <c r="T265" s="57"/>
      <c r="U265" s="429"/>
      <c r="V265" s="294"/>
      <c r="W265" s="430" t="s">
        <v>260</v>
      </c>
      <c r="X265" s="430"/>
      <c r="Y265" s="430"/>
      <c r="Z265" s="295"/>
      <c r="AA265" s="170"/>
      <c r="AB265" s="57">
        <f>COUNTIF($C$12:$E$39,1)+COUNTIF($C$41:$E$67,1)+COUNTIF($C$69:$E$78,1)+COUNTIF($C$80:$E$89,1)+COUNTIF($C$106:$E$123,1)+COUNTIF($C$126:$E$128,1)+COUNTIF($C$133:$E$134,1)+COUNTIF($C$139:$E$141,1)+COUNTIF($C$145:$E$169,1)+COUNTIF($C$173:$E$197,1)+COUNTIF($C$201:$E$225,1)+COUNTIF($C$229:$E$253,1)</f>
        <v>0</v>
      </c>
      <c r="AC265" s="57">
        <f>COUNTIF($C$12:$E$39,2)+COUNTIF($C$41:$E$67,2)+COUNTIF($C$69:$E$78,2)+COUNTIF($C$80:$E$89,2)+COUNTIF($C$106:$E$123,2)+COUNTIF($C$126:$E$128,2)+COUNTIF($C$133:$E$134,2)+COUNTIF($C$139:$E$141,2)+COUNTIF($C$145:$E$169,2)+COUNTIF($C$173:$E$197,2)+COUNTIF($C$201:$E$225,2)+COUNTIF($C$229:$E$253,2)</f>
        <v>0</v>
      </c>
      <c r="AD265" s="57">
        <f>COUNTIF($C$12:$E$39,3)+COUNTIF($C$41:$E$67,3)+COUNTIF($C$69:$E$78,3)+COUNTIF($C$80:$E$89,3)+COUNTIF($C$106:$E$123,3)+COUNTIF($C$126:$E$129,3)+COUNTIF($C$133:$E$135,3)+COUNTIF($C$139:$E$142,3)+COUNTIF($C$145:$E$169,3)+COUNTIF($C$173:$E$197,3)+COUNTIF($C$201:$E$225,3)+COUNTIF($C$229:$E$253,3)</f>
        <v>1</v>
      </c>
      <c r="AE265" s="57">
        <f>COUNTIF($C$12:$E$39,4)+COUNTIF($C$41:$E$67,4)+COUNTIF($C$69:$E$78,4)+COUNTIF($C$80:$E$89,4)+COUNTIF($C$106:$E$123,4)+COUNTIF($C$126:$E$129,4)+COUNTIF($C$133:$E$135,4)+COUNTIF($C$139:$E$142,4)+COUNTIF($C$145:$E$169,4)+COUNTIF($C$173:$E$197,4)+COUNTIF($C$201:$E$225,4)+COUNTIF($C$229:$E$253,4)</f>
        <v>0</v>
      </c>
      <c r="AF265" s="57"/>
      <c r="AG265" s="57">
        <f>COUNTIF($C$12:$E$39,5)+COUNTIF($C$41:$E$67,5)+COUNTIF($C$69:$E$78,5)+COUNTIF($C$80:$E$89,5)+COUNTIF($C$106:$E$123,5)+COUNTIF($C$126:$E$129,5)+COUNTIF($C$133:$E$134,5)+COUNTIF($C$139:$E$142,5)+COUNTIF($C$145:$E$169,5)+COUNTIF($C$173:$E$197,5)+COUNTIF($C$201:$E$225,5)+COUNTIF($C$229:$E$253,5)</f>
        <v>1</v>
      </c>
      <c r="AH265" s="57"/>
      <c r="AI265" s="57">
        <f>COUNTIF($C$12:$E$39,6)+COUNTIF($C$41:$E$67,6)+COUNTIF($C$69:$E$78,6)+COUNTIF($C$80:$E$89,6)+COUNTIF($C$106:$E$123,6)+COUNTIF($C$126:$E$128,6)+COUNTIF($C$133:$E$134,6)+COUNTIF($C$139:$E$142,6)+COUNTIF($C$145:$E$170,6)+COUNTIF($C$173:$E$197,6)+COUNTIF($C$201:$E$225,6)+COUNTIF($C$229:$E$253,6)</f>
        <v>1</v>
      </c>
      <c r="AJ265" s="57"/>
      <c r="AK265" s="57">
        <f>COUNTIF($C$12:$E$39,7)+COUNTIF($C$41:$E$67,7)+COUNTIF($C$69:$E$78,7)+COUNTIF($C$80:$E$89,7)+COUNTIF($C$106:$E$123,7)+COUNTIF($C$126:$E$129,7)+COUNTIF($C$133:$E$135,7)+COUNTIF($C$139:$E$142,7)+COUNTIF($C$145:$E$169,7)+COUNTIF($C$173:$E$197,7)+COUNTIF($C$201:$E$225,7)+COUNTIF($C$229:$E$253,7)</f>
        <v>0</v>
      </c>
      <c r="AL265" s="57"/>
      <c r="AM265" s="57">
        <f>COUNTIF($C$12:$E$39,8)+COUNTIF($C$41:$E$67,8)+COUNTIF($C$69:$E$78,8)+COUNTIF($C$80:$E$89,8)+COUNTIF($C$106:$E$123,8)+COUNTIF($C$126:$E$129,8)+COUNTIF($C$133:$E$135,8)+COUNTIF($C$139:$E$142,8)+COUNTIF($C$145:$E$169,8)+COUNTIF($C$173:$E$197,8)+COUNTIF($C$201:$E$225,8)+COUNTIF($C$229:$E$253,8)</f>
        <v>0</v>
      </c>
      <c r="AN265" s="293">
        <f>COUNTIF($C$12:$E$39,8)+COUNTIF($C$41:$E$67,8)+COUNTIF($C$69:$E$78,8)+COUNTIF($C$80:$E$89,8)+COUNTIF($C$106:$E$123,8)+COUNTIF($C$126:$E$129,8)+COUNTIF($C$133:$E$135,8)+COUNTIF($C$139:$E$142,8)+COUNTIF($C$145:$E$169,8)+COUNTIF($C$173:$E$197,8)+COUNTIF($C$201:$E$225,8)+COUNTIF($C$229:$E$253,8)</f>
        <v>0</v>
      </c>
      <c r="AO265" s="61"/>
      <c r="AP265" s="61"/>
      <c r="AQ265" s="15"/>
      <c r="AR265" s="15"/>
      <c r="AS265" s="60"/>
      <c r="AT265" s="60"/>
      <c r="AU265" s="60"/>
      <c r="AV265" s="60"/>
      <c r="AW265" s="60"/>
      <c r="AX265" s="60"/>
      <c r="AY265" s="60"/>
      <c r="AZ265" s="60"/>
      <c r="BA265" s="15"/>
      <c r="BB265" s="15"/>
      <c r="BC265" s="15"/>
      <c r="BD265" s="15"/>
      <c r="BE265" s="15"/>
      <c r="BF265" s="15"/>
      <c r="BG265" s="15"/>
      <c r="BH265" s="15"/>
      <c r="BI265" s="98"/>
      <c r="BJ265" s="98"/>
      <c r="BK265" s="98"/>
      <c r="BL265" s="98"/>
      <c r="BM265" s="98"/>
      <c r="BN265" s="98"/>
      <c r="BO265" s="98"/>
      <c r="BP265" s="98"/>
      <c r="BQ265" s="98"/>
      <c r="BR265" s="98"/>
      <c r="BS265" s="98"/>
      <c r="BT265" s="98"/>
      <c r="BU265" s="98"/>
      <c r="BV265" s="98"/>
      <c r="BW265" s="98"/>
      <c r="BX265" s="98"/>
      <c r="BY265" s="98"/>
      <c r="BZ265" s="98"/>
      <c r="CA265" s="98"/>
      <c r="CB265" s="98"/>
    </row>
    <row r="266" spans="1:80" s="13" customFormat="1" ht="36" customHeight="1">
      <c r="A266" s="270"/>
      <c r="B266" s="270"/>
      <c r="C266" s="183"/>
      <c r="D266" s="118"/>
      <c r="E266" s="182"/>
      <c r="F266" s="183"/>
      <c r="G266" s="118"/>
      <c r="H266" s="182"/>
      <c r="I266" s="183"/>
      <c r="J266" s="118"/>
      <c r="K266" s="182"/>
      <c r="L266" s="173"/>
      <c r="M266" s="173"/>
      <c r="N266" s="173"/>
      <c r="O266" s="270"/>
      <c r="P266" s="270"/>
      <c r="Q266" s="270"/>
      <c r="R266" s="270"/>
      <c r="S266" s="270"/>
      <c r="T266" s="270"/>
      <c r="U266" s="271"/>
      <c r="V266" s="299"/>
      <c r="W266" s="423" t="s">
        <v>360</v>
      </c>
      <c r="X266" s="435"/>
      <c r="Y266" s="424"/>
      <c r="Z266" s="300"/>
      <c r="AA266" s="272"/>
      <c r="AB266" s="270">
        <f>COUNTIF(L12:N21,1)+COUNTIF(L41:N47,1)+COUNTIF(L51:N67,1)+COUNTIF(L69:N78,1)+COUNTIF(L80:N83,1)+COUNTIF(L106:N121,1)+COUNTIF(L126:N128,1)+COUNTIF(L133:N134,1)+COUNTIF(L139:N141,1)</f>
        <v>0</v>
      </c>
      <c r="AC266" s="270">
        <f>COUNTIF(M12:O21,2)+COUNTIF(M41:O47,2)+COUNTIF(M50:O67,2)+COUNTIF(M69:O78,2)+COUNTIF(M80:O83,2)+COUNTIF(M106:O121,2+COUNTIF(M126:O128,2)+COUNTIF(M133:O134,2)+COUNTIF(M139:O141,2))</f>
        <v>3</v>
      </c>
      <c r="AD266" s="270">
        <f>COUNTIF(N12:P21,3)+COUNTIF(N41:P47,3)+COUNTIF(N51:P67,3)+COUNTIF(N69:P78,3)+COUNTIF(N80:P83,3)+COUNTIF(N106:P121,3)+COUNTIF(N126:P128,3)+COUNTIF(N133:P134,3)+COUNTIF(N139:P141,3)</f>
        <v>4</v>
      </c>
      <c r="AE266" s="273">
        <v>0</v>
      </c>
      <c r="AF266" s="273">
        <f t="shared" ref="AF266" si="199">COUNTIF(P12:R21,4)+COUNTIF(P41:R47,4)+COUNTIF(P51:R67,4)+COUNTIF(P69:R78,4)+COUNTIF(P80:R89,4)+COUNTIF(P106:R123,4)+COUNTIF(P126:R128,4)+COUNTIF(P133:R134,4)+COUNTIF(P139:R141,4)</f>
        <v>0</v>
      </c>
      <c r="AG266" s="273">
        <f>COUNTIF(Q12:S21,5)+COUNTIF(Q41:S47,5)+COUNTIF(Q51:S67,5)+COUNTIF(Q69:S78,5)+COUNTIF(Q80:S89,5)+COUNTIF(Q106:S123,5)+COUNTIF(Q126:S128,5)+COUNTIF(Q133:S134,5)+COUNTIF(Q139:S141,5)</f>
        <v>0</v>
      </c>
      <c r="AH266" s="273">
        <f t="shared" ref="AH266" si="200">COUNTIF(R12:T21,5)+COUNTIF(R41:T47,5)+COUNTIF(R51:T67,5)+COUNTIF(R69:T78,5)+COUNTIF(R80:T89,5)+COUNTIF(R106:T123,5)+COUNTIF(R126:T128,5)+COUNTIF(R133:T134,5)+COUNTIF(R139:T141,5)</f>
        <v>0</v>
      </c>
      <c r="AI266" s="273">
        <f>COUNTIF(S12:U21,6)+COUNTIF(S41:U47,6)+COUNTIF(S51:U67,6)+COUNTIF(S69:U78,6)+COUNTIF(S80:U89,6)+COUNTIF(S106:U123,6)+COUNTIF(S126:U128,6)+COUNTIF(S133:U134,6)+COUNTIF(S139:U141,6)</f>
        <v>0</v>
      </c>
      <c r="AJ266" s="273">
        <f>COUNTIF(T12:W21,6)+COUNTIF(T41:W47,6)+COUNTIF(T51:W67,6)+COUNTIF(T69:W78,6)+COUNTIF(T80:W89,6)+COUNTIF(T106:W123,6)+COUNTIF(T126:W128,6)+COUNTIF(T133:W134,6)+COUNTIF(T139:W141,6)</f>
        <v>0</v>
      </c>
      <c r="AK266" s="273">
        <f>COUNTIF(U12:Y21,7)+COUNTIF(U41:Y47,7)+COUNTIF(U51:Y67,7)+COUNTIF(U69:Y78,7)+COUNTIF(U80:Y89,7)+COUNTIF(U106:Y123,7)+COUNTIF(U126:Y128,7)+COUNTIF(U133:Y134,7)+COUNTIF(U139:Y141,7)</f>
        <v>0</v>
      </c>
      <c r="AL266" s="273">
        <f>COUNTIF(W12:AA21,7)+COUNTIF(W41:AA47,7)+COUNTIF(W51:AA67,7)+COUNTIF(W69:AA78,7)+COUNTIF(W80:AA89,7)+COUNTIF(W106:AA123,7)+COUNTIF(W126:AA128,7)+COUNTIF(W133:AA134,7)+COUNTIF(W139:AA141,7)</f>
        <v>0</v>
      </c>
      <c r="AM266" s="273">
        <f>COUNTIF(Y12:AB21,8)+COUNTIF(Y41:AB47,8)+COUNTIF(Y51:AB67,8)+COUNTIF(Y69:AB78,8)+COUNTIF(Y80:AB89,8)+COUNTIF(Y106:AB123,8)+COUNTIF(Y126:AB128,8)+COUNTIF(Y133:AB134,8)+COUNTIF(Y139:AB141,8)</f>
        <v>3</v>
      </c>
      <c r="AN266" s="273">
        <f>COUNTIF(AA12:AC21,8)+COUNTIF(AA41:AC47,8)+COUNTIF(AA51:AC67,8)+COUNTIF(AA69:AC78,8)+COUNTIF(AA80:AC89,8)+COUNTIF(AA106:AC123,8)+COUNTIF(AA126:AC128,8)+COUNTIF(AA133:AC134,8)+COUNTIF(AA139:AC141,8)</f>
        <v>1</v>
      </c>
      <c r="AO266" s="51"/>
      <c r="AP266" s="143"/>
      <c r="AQ266" s="15"/>
      <c r="AR266" s="15"/>
      <c r="AS266" s="60"/>
      <c r="AT266" s="60"/>
      <c r="AU266" s="60"/>
      <c r="AV266" s="60"/>
      <c r="AW266" s="60"/>
      <c r="AX266" s="60"/>
      <c r="AY266" s="60"/>
      <c r="AZ266" s="60"/>
      <c r="BA266" s="15"/>
      <c r="BB266" s="15"/>
      <c r="BC266" s="15"/>
      <c r="BD266" s="15"/>
      <c r="BE266" s="15"/>
      <c r="BF266" s="15"/>
      <c r="BG266" s="15"/>
      <c r="BH266" s="15"/>
      <c r="BI266" s="98"/>
      <c r="BJ266" s="98"/>
      <c r="BK266" s="98"/>
      <c r="BL266" s="98"/>
      <c r="BM266" s="98"/>
      <c r="BN266" s="98"/>
      <c r="BO266" s="98"/>
      <c r="BP266" s="98"/>
      <c r="BQ266" s="98"/>
      <c r="BR266" s="98"/>
      <c r="BS266" s="98"/>
      <c r="BT266" s="98"/>
      <c r="BU266" s="98"/>
      <c r="BV266" s="98"/>
      <c r="BW266" s="98"/>
      <c r="BX266" s="98"/>
      <c r="BY266" s="98"/>
      <c r="BZ266" s="98"/>
      <c r="CA266" s="98"/>
      <c r="CB266" s="98"/>
    </row>
    <row r="267" spans="1:80" s="14" customFormat="1" ht="44.25" customHeight="1">
      <c r="A267" s="274"/>
      <c r="B267" s="275" t="s">
        <v>344</v>
      </c>
      <c r="C267" s="337"/>
      <c r="D267" s="335"/>
      <c r="E267" s="336"/>
      <c r="F267" s="337"/>
      <c r="G267" s="335"/>
      <c r="H267" s="336"/>
      <c r="I267" s="337"/>
      <c r="J267" s="335"/>
      <c r="K267" s="336"/>
      <c r="L267" s="276"/>
      <c r="M267" s="276"/>
      <c r="N267" s="276"/>
      <c r="O267" s="277"/>
      <c r="P267" s="277"/>
      <c r="Q267" s="277"/>
      <c r="R267" s="277"/>
      <c r="S267" s="277"/>
      <c r="T267" s="277"/>
      <c r="U267" s="277"/>
      <c r="V267" s="277"/>
      <c r="W267" s="277"/>
      <c r="X267" s="277"/>
      <c r="Y267" s="277"/>
      <c r="Z267" s="277"/>
      <c r="AA267" s="277"/>
      <c r="AB267" s="278">
        <f>AB258/AB7</f>
        <v>36</v>
      </c>
      <c r="AC267" s="278">
        <f>AC258/AC7</f>
        <v>36</v>
      </c>
      <c r="AD267" s="278">
        <f>AD258/AD7</f>
        <v>36</v>
      </c>
      <c r="AE267" s="278">
        <f>AE259/AE7</f>
        <v>36</v>
      </c>
      <c r="AF267" s="278" t="e">
        <f>AF258/AF7</f>
        <v>#DIV/0!</v>
      </c>
      <c r="AG267" s="278">
        <f>AG259/AG7</f>
        <v>36</v>
      </c>
      <c r="AH267" s="278" t="e">
        <f t="shared" ref="AH267:AM267" si="201">AH259/AH7</f>
        <v>#DIV/0!</v>
      </c>
      <c r="AI267" s="278">
        <f t="shared" si="201"/>
        <v>36</v>
      </c>
      <c r="AJ267" s="278" t="e">
        <f t="shared" si="201"/>
        <v>#DIV/0!</v>
      </c>
      <c r="AK267" s="278">
        <f t="shared" si="201"/>
        <v>36</v>
      </c>
      <c r="AL267" s="278" t="e">
        <f t="shared" si="201"/>
        <v>#DIV/0!</v>
      </c>
      <c r="AM267" s="278">
        <f t="shared" si="201"/>
        <v>36</v>
      </c>
      <c r="AN267" s="278">
        <f>AN258/AN7</f>
        <v>36</v>
      </c>
      <c r="AO267" s="65"/>
      <c r="AP267" s="66"/>
      <c r="AQ267" s="99"/>
      <c r="AR267" s="99"/>
      <c r="AS267" s="56"/>
      <c r="AT267" s="56"/>
      <c r="AU267" s="56"/>
      <c r="AV267" s="56"/>
      <c r="AW267" s="56"/>
      <c r="AX267" s="56"/>
      <c r="AY267" s="56"/>
      <c r="AZ267" s="56"/>
      <c r="BA267" s="99"/>
      <c r="BB267" s="99"/>
      <c r="BC267" s="99"/>
      <c r="BD267" s="99"/>
      <c r="BE267" s="99"/>
      <c r="BF267" s="99"/>
      <c r="BG267" s="99"/>
      <c r="BH267" s="99"/>
      <c r="BI267" s="100"/>
      <c r="BJ267" s="100"/>
      <c r="BK267" s="100"/>
      <c r="BL267" s="100"/>
      <c r="BM267" s="100"/>
      <c r="BN267" s="100"/>
      <c r="BO267" s="100"/>
      <c r="BP267" s="100"/>
      <c r="BQ267" s="100"/>
      <c r="BR267" s="100"/>
      <c r="BS267" s="100"/>
      <c r="BT267" s="100"/>
      <c r="BU267" s="100"/>
      <c r="BV267" s="100"/>
      <c r="BW267" s="100"/>
      <c r="BX267" s="100"/>
      <c r="BY267" s="100"/>
      <c r="BZ267" s="100"/>
      <c r="CA267" s="100"/>
      <c r="CB267" s="100"/>
    </row>
    <row r="268" spans="1:80" s="15" customFormat="1" ht="11.25">
      <c r="A268" s="279"/>
      <c r="B268" s="170" t="s">
        <v>43</v>
      </c>
      <c r="C268" s="184"/>
      <c r="D268" s="181"/>
      <c r="E268" s="176"/>
      <c r="F268" s="184"/>
      <c r="G268" s="181"/>
      <c r="H268" s="176"/>
      <c r="I268" s="184"/>
      <c r="J268" s="181"/>
      <c r="K268" s="176"/>
      <c r="L268" s="176"/>
      <c r="M268" s="176"/>
      <c r="N268" s="176"/>
      <c r="O268" s="261">
        <f>AB268+AD268+AG268+AK268</f>
        <v>0</v>
      </c>
      <c r="P268" s="261"/>
      <c r="Q268" s="261"/>
      <c r="R268" s="261"/>
      <c r="S268" s="261"/>
      <c r="T268" s="261"/>
      <c r="U268" s="261"/>
      <c r="V268" s="261"/>
      <c r="W268" s="261"/>
      <c r="X268" s="261"/>
      <c r="Y268" s="261"/>
      <c r="Z268" s="261"/>
      <c r="AA268" s="261"/>
      <c r="AB268" s="261"/>
      <c r="AC268" s="261"/>
      <c r="AD268" s="261"/>
      <c r="AE268" s="261"/>
      <c r="AF268" s="261"/>
      <c r="AG268" s="261"/>
      <c r="AH268" s="261"/>
      <c r="AI268" s="261"/>
      <c r="AJ268" s="261"/>
      <c r="AK268" s="261"/>
      <c r="AL268" s="261"/>
      <c r="AM268" s="261"/>
      <c r="AN268" s="261"/>
      <c r="AO268" s="61"/>
      <c r="AP268" s="61">
        <v>828</v>
      </c>
      <c r="AS268" s="60"/>
      <c r="AT268" s="60"/>
      <c r="AU268" s="60"/>
      <c r="AV268" s="60"/>
      <c r="AW268" s="60"/>
      <c r="AX268" s="60"/>
      <c r="AY268" s="60"/>
      <c r="AZ268" s="60"/>
    </row>
    <row r="269" spans="1:80" s="15" customFormat="1" ht="36.75" customHeight="1">
      <c r="A269" s="279"/>
      <c r="B269" s="170" t="s">
        <v>358</v>
      </c>
      <c r="C269" s="175"/>
      <c r="D269" s="171"/>
      <c r="E269" s="179"/>
      <c r="F269" s="184"/>
      <c r="G269" s="181"/>
      <c r="H269" s="176"/>
      <c r="I269" s="184"/>
      <c r="J269" s="181"/>
      <c r="K269" s="176"/>
      <c r="L269" s="176"/>
      <c r="M269" s="176"/>
      <c r="N269" s="176"/>
      <c r="O269" s="261"/>
      <c r="P269" s="261"/>
      <c r="Q269" s="261"/>
      <c r="R269" s="261"/>
      <c r="S269" s="261"/>
      <c r="T269" s="261"/>
      <c r="U269" s="261"/>
      <c r="V269" s="261"/>
      <c r="W269" s="261"/>
      <c r="X269" s="261"/>
      <c r="Y269" s="261"/>
      <c r="Z269" s="261"/>
      <c r="AA269" s="261"/>
      <c r="AB269" s="261"/>
      <c r="AC269" s="261"/>
      <c r="AD269" s="261"/>
      <c r="AE269" s="261"/>
      <c r="AF269" s="261"/>
      <c r="AG269" s="261">
        <v>1</v>
      </c>
      <c r="AH269" s="261">
        <v>1</v>
      </c>
      <c r="AI269" s="261">
        <v>1</v>
      </c>
      <c r="AJ269" s="261"/>
      <c r="AK269" s="261">
        <v>1</v>
      </c>
      <c r="AL269" s="261">
        <v>1</v>
      </c>
      <c r="AM269" s="261">
        <v>1</v>
      </c>
      <c r="AN269" s="261"/>
      <c r="AO269" s="61"/>
      <c r="AP269" s="61"/>
      <c r="AS269" s="60"/>
      <c r="AT269" s="60"/>
      <c r="AU269" s="60"/>
      <c r="AV269" s="60"/>
      <c r="AW269" s="60"/>
      <c r="AX269" s="60"/>
      <c r="AY269" s="60"/>
      <c r="AZ269" s="60"/>
    </row>
    <row r="270" spans="1:80" s="4" customFormat="1">
      <c r="A270" s="280"/>
      <c r="B270" s="281"/>
      <c r="C270" s="281"/>
      <c r="D270" s="281"/>
      <c r="E270" s="281"/>
      <c r="F270" s="281"/>
      <c r="G270" s="281"/>
      <c r="H270" s="281"/>
      <c r="I270" s="281"/>
      <c r="J270" s="281"/>
      <c r="K270" s="281"/>
      <c r="L270" s="281"/>
      <c r="M270" s="281"/>
      <c r="N270" s="281"/>
      <c r="O270" s="281"/>
      <c r="P270" s="281"/>
      <c r="Q270" s="281"/>
      <c r="R270" s="281"/>
      <c r="S270" s="281"/>
      <c r="T270" s="281"/>
      <c r="U270" s="281"/>
      <c r="V270" s="281"/>
      <c r="W270" s="281"/>
      <c r="X270" s="281"/>
      <c r="Y270" s="281"/>
      <c r="Z270" s="281"/>
      <c r="AA270" s="281"/>
      <c r="AB270" s="281"/>
      <c r="AC270" s="281"/>
      <c r="AD270" s="281"/>
      <c r="AE270" s="281"/>
      <c r="AF270" s="281"/>
      <c r="AG270" s="281"/>
      <c r="AH270" s="281"/>
      <c r="AI270" s="281"/>
      <c r="AJ270" s="281"/>
      <c r="AK270" s="281"/>
      <c r="AL270" s="281"/>
      <c r="AM270" s="281"/>
      <c r="AN270" s="281"/>
      <c r="AO270" s="89"/>
      <c r="AP270" s="16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</row>
    <row r="271" spans="1:80" s="4" customFormat="1">
      <c r="A271" s="280"/>
      <c r="B271" s="281"/>
      <c r="C271" s="281"/>
      <c r="D271" s="281"/>
      <c r="E271" s="281"/>
      <c r="F271" s="281"/>
      <c r="G271" s="281"/>
      <c r="H271" s="281"/>
      <c r="I271" s="281"/>
      <c r="J271" s="281"/>
      <c r="K271" s="281"/>
      <c r="L271" s="281"/>
      <c r="M271" s="281"/>
      <c r="N271" s="281"/>
      <c r="O271" s="281"/>
      <c r="P271" s="281"/>
      <c r="Q271" s="281"/>
      <c r="R271" s="281"/>
      <c r="S271" s="281"/>
      <c r="T271" s="281"/>
      <c r="U271" s="281"/>
      <c r="V271" s="281"/>
      <c r="W271" s="281"/>
      <c r="X271" s="281"/>
      <c r="Y271" s="281"/>
      <c r="Z271" s="281"/>
      <c r="AA271" s="281"/>
      <c r="AB271" s="281"/>
      <c r="AC271" s="281"/>
      <c r="AD271" s="281"/>
      <c r="AE271" s="281"/>
      <c r="AF271" s="281"/>
      <c r="AG271" s="281"/>
      <c r="AH271" s="281"/>
      <c r="AI271" s="281"/>
      <c r="AJ271" s="281"/>
      <c r="AK271" s="281"/>
      <c r="AL271" s="281"/>
      <c r="AM271" s="281"/>
      <c r="AN271" s="281"/>
      <c r="AO271" s="89"/>
      <c r="AP271" s="16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</row>
    <row r="272" spans="1:80" s="4" customFormat="1" ht="15">
      <c r="A272" s="338"/>
      <c r="B272" s="338"/>
      <c r="C272" s="338"/>
      <c r="D272" s="338"/>
      <c r="E272" s="338"/>
      <c r="F272" s="338"/>
      <c r="G272" s="338"/>
      <c r="H272" s="338"/>
      <c r="I272" s="338"/>
      <c r="J272" s="338"/>
      <c r="K272" s="338"/>
      <c r="L272" s="338"/>
      <c r="M272" s="338"/>
      <c r="N272" s="338"/>
      <c r="O272" s="338"/>
      <c r="P272" s="338"/>
      <c r="Q272" s="338"/>
      <c r="R272" s="338"/>
      <c r="S272" s="338"/>
      <c r="T272" s="338"/>
      <c r="U272" s="338"/>
      <c r="V272" s="296"/>
      <c r="W272" s="281"/>
      <c r="X272" s="281"/>
      <c r="Y272" s="281"/>
      <c r="Z272" s="281"/>
      <c r="AA272" s="281"/>
      <c r="AB272" s="281"/>
      <c r="AC272" s="281"/>
      <c r="AD272" s="281"/>
      <c r="AE272" s="281"/>
      <c r="AF272" s="281"/>
      <c r="AG272" s="281"/>
      <c r="AH272" s="281"/>
      <c r="AI272" s="281"/>
      <c r="AJ272" s="281"/>
      <c r="AK272" s="281"/>
      <c r="AL272" s="281"/>
      <c r="AM272" s="281"/>
      <c r="AN272" s="28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</row>
    <row r="273" spans="1:80" s="4" customFormat="1" ht="15">
      <c r="A273" s="338"/>
      <c r="B273" s="338"/>
      <c r="C273" s="338"/>
      <c r="D273" s="338"/>
      <c r="E273" s="338"/>
      <c r="F273" s="338"/>
      <c r="G273" s="338"/>
      <c r="H273" s="338"/>
      <c r="I273" s="338"/>
      <c r="J273" s="338"/>
      <c r="K273" s="338"/>
      <c r="L273" s="338"/>
      <c r="M273" s="338"/>
      <c r="N273" s="338"/>
      <c r="O273" s="338"/>
      <c r="P273" s="338"/>
      <c r="Q273" s="338"/>
      <c r="R273" s="338"/>
      <c r="S273" s="338"/>
      <c r="T273" s="338"/>
      <c r="U273" s="338"/>
      <c r="V273" s="296"/>
      <c r="W273" s="281"/>
      <c r="X273" s="281"/>
      <c r="Y273" s="281"/>
      <c r="Z273" s="281"/>
      <c r="AA273" s="281"/>
      <c r="AB273" s="281"/>
      <c r="AC273" s="281"/>
      <c r="AD273" s="281"/>
      <c r="AE273" s="281"/>
      <c r="AF273" s="281"/>
      <c r="AG273" s="281"/>
      <c r="AH273" s="281"/>
      <c r="AI273" s="281"/>
      <c r="AJ273" s="281"/>
      <c r="AK273" s="281"/>
      <c r="AL273" s="281"/>
      <c r="AM273" s="281"/>
      <c r="AN273" s="281"/>
      <c r="AO273" s="89"/>
      <c r="AP273" s="16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</row>
    <row r="274" spans="1:80" s="4" customFormat="1" ht="15">
      <c r="A274" s="338"/>
      <c r="B274" s="338"/>
      <c r="C274" s="338"/>
      <c r="D274" s="338"/>
      <c r="E274" s="338"/>
      <c r="F274" s="338"/>
      <c r="G274" s="338"/>
      <c r="H274" s="338"/>
      <c r="I274" s="338"/>
      <c r="J274" s="338"/>
      <c r="K274" s="338"/>
      <c r="L274" s="338"/>
      <c r="M274" s="338"/>
      <c r="N274" s="338"/>
      <c r="O274" s="338"/>
      <c r="P274" s="338"/>
      <c r="Q274" s="338"/>
      <c r="R274" s="338"/>
      <c r="S274" s="338"/>
      <c r="T274" s="338"/>
      <c r="U274" s="338"/>
      <c r="V274" s="296"/>
      <c r="W274" s="281"/>
      <c r="X274" s="281"/>
      <c r="Y274" s="281"/>
      <c r="Z274" s="281"/>
      <c r="AA274" s="281"/>
      <c r="AB274" s="281"/>
      <c r="AC274" s="281"/>
      <c r="AD274" s="281"/>
      <c r="AE274" s="281"/>
      <c r="AF274" s="281"/>
      <c r="AG274" s="281"/>
      <c r="AH274" s="281"/>
      <c r="AI274" s="281"/>
      <c r="AJ274" s="281"/>
      <c r="AK274" s="281"/>
      <c r="AL274" s="281"/>
      <c r="AM274" s="281"/>
      <c r="AN274" s="281"/>
      <c r="AO274" s="89"/>
      <c r="AP274" s="16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</row>
    <row r="275" spans="1:80" s="4" customFormat="1" ht="42.75" customHeight="1">
      <c r="A275" s="338"/>
      <c r="B275" s="338"/>
      <c r="C275" s="338"/>
      <c r="D275" s="338"/>
      <c r="E275" s="338"/>
      <c r="F275" s="338"/>
      <c r="G275" s="338"/>
      <c r="H275" s="338"/>
      <c r="I275" s="338"/>
      <c r="J275" s="338"/>
      <c r="K275" s="338"/>
      <c r="L275" s="338"/>
      <c r="M275" s="338"/>
      <c r="N275" s="338"/>
      <c r="O275" s="338"/>
      <c r="P275" s="338"/>
      <c r="Q275" s="338"/>
      <c r="R275" s="338"/>
      <c r="S275" s="338"/>
      <c r="T275" s="338"/>
      <c r="U275" s="338"/>
      <c r="V275" s="296"/>
      <c r="W275" s="281"/>
      <c r="X275" s="281"/>
      <c r="Y275" s="281"/>
      <c r="Z275" s="281"/>
      <c r="AA275" s="281"/>
      <c r="AB275" s="281"/>
      <c r="AC275" s="281"/>
      <c r="AD275" s="281"/>
      <c r="AE275" s="281"/>
      <c r="AF275" s="281"/>
      <c r="AG275" s="281"/>
      <c r="AH275" s="281"/>
      <c r="AI275" s="281"/>
      <c r="AJ275" s="281"/>
      <c r="AK275" s="281"/>
      <c r="AL275" s="281"/>
      <c r="AM275" s="281"/>
      <c r="AN275" s="281"/>
      <c r="AO275" s="89"/>
      <c r="AP275" s="16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</row>
    <row r="276" spans="1:80" s="4" customFormat="1" ht="108" customHeight="1">
      <c r="A276" s="338"/>
      <c r="B276" s="338"/>
      <c r="C276" s="338"/>
      <c r="D276" s="338"/>
      <c r="E276" s="338"/>
      <c r="F276" s="338"/>
      <c r="G276" s="338"/>
      <c r="H276" s="338"/>
      <c r="I276" s="338"/>
      <c r="J276" s="338"/>
      <c r="K276" s="338"/>
      <c r="L276" s="338"/>
      <c r="M276" s="338"/>
      <c r="N276" s="338"/>
      <c r="O276" s="338"/>
      <c r="P276" s="338"/>
      <c r="Q276" s="338"/>
      <c r="R276" s="338"/>
      <c r="S276" s="338"/>
      <c r="T276" s="338"/>
      <c r="U276" s="338"/>
      <c r="V276" s="296"/>
      <c r="W276" s="281"/>
      <c r="X276" s="281"/>
      <c r="Y276" s="281"/>
      <c r="Z276" s="281"/>
      <c r="AA276" s="281"/>
      <c r="AB276" s="281"/>
      <c r="AC276" s="281"/>
      <c r="AD276" s="281"/>
      <c r="AE276" s="281"/>
      <c r="AF276" s="281"/>
      <c r="AG276" s="281"/>
      <c r="AH276" s="281"/>
      <c r="AI276" s="281"/>
      <c r="AJ276" s="281" t="s">
        <v>264</v>
      </c>
      <c r="AK276" s="281"/>
      <c r="AL276" s="281"/>
      <c r="AM276" s="281"/>
      <c r="AN276" s="281"/>
      <c r="AO276" s="106"/>
      <c r="AP276" s="107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</row>
    <row r="277" spans="1:80" s="4" customFormat="1">
      <c r="A277" s="280"/>
      <c r="B277" s="281"/>
      <c r="C277" s="281"/>
      <c r="D277" s="281"/>
      <c r="E277" s="281"/>
      <c r="F277" s="281"/>
      <c r="G277" s="281"/>
      <c r="H277" s="281"/>
      <c r="I277" s="281"/>
      <c r="J277" s="281"/>
      <c r="K277" s="281"/>
      <c r="L277" s="281"/>
      <c r="M277" s="281"/>
      <c r="N277" s="281"/>
      <c r="O277" s="281"/>
      <c r="P277" s="281"/>
      <c r="Q277" s="281"/>
      <c r="R277" s="281"/>
      <c r="S277" s="281"/>
      <c r="T277" s="281"/>
      <c r="U277" s="281"/>
      <c r="V277" s="281"/>
      <c r="W277" s="281"/>
      <c r="X277" s="281"/>
      <c r="Y277" s="281"/>
      <c r="Z277" s="281"/>
      <c r="AA277" s="281"/>
      <c r="AB277" s="281"/>
      <c r="AC277" s="281"/>
      <c r="AD277" s="281"/>
      <c r="AE277" s="281"/>
      <c r="AF277" s="281"/>
      <c r="AG277" s="281"/>
      <c r="AH277" s="281"/>
      <c r="AI277" s="281"/>
      <c r="AJ277" s="281"/>
      <c r="AK277" s="281"/>
      <c r="AL277" s="281"/>
      <c r="AM277" s="281"/>
      <c r="AN277" s="281"/>
      <c r="AO277" s="89"/>
      <c r="AP277" s="16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</row>
    <row r="278" spans="1:80" s="4" customFormat="1">
      <c r="A278" s="280"/>
      <c r="B278" s="281"/>
      <c r="C278" s="281"/>
      <c r="D278" s="281"/>
      <c r="E278" s="281"/>
      <c r="F278" s="281"/>
      <c r="G278" s="281"/>
      <c r="H278" s="281"/>
      <c r="I278" s="281"/>
      <c r="J278" s="281"/>
      <c r="K278" s="281"/>
      <c r="L278" s="281"/>
      <c r="M278" s="281"/>
      <c r="N278" s="281"/>
      <c r="O278" s="281"/>
      <c r="P278" s="281"/>
      <c r="Q278" s="281"/>
      <c r="R278" s="281"/>
      <c r="S278" s="281"/>
      <c r="T278" s="281"/>
      <c r="U278" s="281"/>
      <c r="V278" s="281"/>
      <c r="W278" s="281"/>
      <c r="X278" s="281"/>
      <c r="Y278" s="281"/>
      <c r="Z278" s="281"/>
      <c r="AA278" s="281"/>
      <c r="AB278" s="281"/>
      <c r="AC278" s="281"/>
      <c r="AD278" s="281"/>
      <c r="AE278" s="281"/>
      <c r="AF278" s="281"/>
      <c r="AG278" s="281"/>
      <c r="AH278" s="281"/>
      <c r="AI278" s="281"/>
      <c r="AJ278" s="281"/>
      <c r="AK278" s="281"/>
      <c r="AL278" s="281"/>
      <c r="AM278" s="281"/>
      <c r="AN278" s="281"/>
      <c r="AO278" s="89"/>
      <c r="AP278" s="16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</row>
    <row r="279" spans="1:80" s="4" customFormat="1">
      <c r="A279" s="280"/>
      <c r="B279" s="281"/>
      <c r="C279" s="281"/>
      <c r="D279" s="281"/>
      <c r="E279" s="281"/>
      <c r="F279" s="281"/>
      <c r="G279" s="281"/>
      <c r="H279" s="281"/>
      <c r="I279" s="281"/>
      <c r="J279" s="281"/>
      <c r="K279" s="281"/>
      <c r="L279" s="281"/>
      <c r="M279" s="281"/>
      <c r="N279" s="281"/>
      <c r="O279" s="281"/>
      <c r="P279" s="281"/>
      <c r="Q279" s="281"/>
      <c r="R279" s="281"/>
      <c r="S279" s="281"/>
      <c r="T279" s="281"/>
      <c r="U279" s="281"/>
      <c r="V279" s="281"/>
      <c r="W279" s="281"/>
      <c r="X279" s="281"/>
      <c r="Y279" s="281"/>
      <c r="Z279" s="281"/>
      <c r="AA279" s="281"/>
      <c r="AB279" s="281"/>
      <c r="AC279" s="281"/>
      <c r="AD279" s="281"/>
      <c r="AE279" s="281"/>
      <c r="AF279" s="281"/>
      <c r="AG279" s="281"/>
      <c r="AH279" s="281"/>
      <c r="AI279" s="281"/>
      <c r="AJ279" s="281"/>
      <c r="AK279" s="281"/>
      <c r="AL279" s="281"/>
      <c r="AM279" s="281"/>
      <c r="AN279" s="281"/>
      <c r="AO279" s="89"/>
      <c r="AP279" s="16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</row>
    <row r="280" spans="1:80" s="4" customFormat="1">
      <c r="A280" s="280"/>
      <c r="B280" s="281"/>
      <c r="C280" s="281"/>
      <c r="D280" s="281"/>
      <c r="E280" s="281"/>
      <c r="F280" s="281"/>
      <c r="G280" s="281"/>
      <c r="H280" s="281"/>
      <c r="I280" s="281"/>
      <c r="J280" s="281"/>
      <c r="K280" s="281"/>
      <c r="L280" s="281"/>
      <c r="M280" s="281"/>
      <c r="N280" s="281"/>
      <c r="O280" s="281"/>
      <c r="P280" s="281"/>
      <c r="Q280" s="281"/>
      <c r="R280" s="281"/>
      <c r="S280" s="281"/>
      <c r="T280" s="281"/>
      <c r="U280" s="281"/>
      <c r="V280" s="281"/>
      <c r="W280" s="281"/>
      <c r="X280" s="281"/>
      <c r="Y280" s="281"/>
      <c r="Z280" s="281"/>
      <c r="AA280" s="281"/>
      <c r="AB280" s="281"/>
      <c r="AC280" s="281"/>
      <c r="AD280" s="281"/>
      <c r="AE280" s="281"/>
      <c r="AF280" s="281"/>
      <c r="AG280" s="281"/>
      <c r="AH280" s="281"/>
      <c r="AI280" s="281"/>
      <c r="AJ280" s="281"/>
      <c r="AK280" s="281"/>
      <c r="AL280" s="281"/>
      <c r="AM280" s="281"/>
      <c r="AN280" s="281"/>
      <c r="AO280" s="89"/>
      <c r="AP280" s="16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</row>
    <row r="281" spans="1:80" s="4" customFormat="1">
      <c r="A281" s="280"/>
      <c r="B281" s="281"/>
      <c r="C281" s="281"/>
      <c r="D281" s="281"/>
      <c r="E281" s="281"/>
      <c r="F281" s="281"/>
      <c r="G281" s="281"/>
      <c r="H281" s="281"/>
      <c r="I281" s="281"/>
      <c r="J281" s="281"/>
      <c r="K281" s="281"/>
      <c r="L281" s="281"/>
      <c r="M281" s="281"/>
      <c r="N281" s="281"/>
      <c r="O281" s="281"/>
      <c r="P281" s="281"/>
      <c r="Q281" s="281"/>
      <c r="R281" s="281"/>
      <c r="S281" s="281"/>
      <c r="T281" s="281"/>
      <c r="U281" s="281"/>
      <c r="V281" s="281"/>
      <c r="W281" s="281"/>
      <c r="X281" s="281"/>
      <c r="Y281" s="281"/>
      <c r="Z281" s="281"/>
      <c r="AA281" s="281"/>
      <c r="AB281" s="281"/>
      <c r="AC281" s="281"/>
      <c r="AD281" s="281"/>
      <c r="AE281" s="281"/>
      <c r="AF281" s="281"/>
      <c r="AG281" s="281"/>
      <c r="AH281" s="281"/>
      <c r="AI281" s="281"/>
      <c r="AJ281" s="281"/>
      <c r="AK281" s="281"/>
      <c r="AL281" s="281"/>
      <c r="AM281" s="281"/>
      <c r="AN281" s="281"/>
      <c r="AO281" s="89"/>
      <c r="AP281" s="16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</row>
    <row r="282" spans="1:80" s="4" customFormat="1">
      <c r="A282" s="280"/>
      <c r="B282" s="281"/>
      <c r="C282" s="281"/>
      <c r="D282" s="281"/>
      <c r="E282" s="281"/>
      <c r="F282" s="281"/>
      <c r="G282" s="281"/>
      <c r="H282" s="281"/>
      <c r="I282" s="281"/>
      <c r="J282" s="281"/>
      <c r="K282" s="281"/>
      <c r="L282" s="281"/>
      <c r="M282" s="281"/>
      <c r="N282" s="281"/>
      <c r="O282" s="281"/>
      <c r="P282" s="281"/>
      <c r="Q282" s="281"/>
      <c r="R282" s="281"/>
      <c r="S282" s="281"/>
      <c r="T282" s="281"/>
      <c r="U282" s="281"/>
      <c r="V282" s="281"/>
      <c r="W282" s="281"/>
      <c r="X282" s="281"/>
      <c r="Y282" s="281"/>
      <c r="Z282" s="281"/>
      <c r="AA282" s="281"/>
      <c r="AB282" s="281"/>
      <c r="AC282" s="281"/>
      <c r="AD282" s="281"/>
      <c r="AE282" s="281"/>
      <c r="AF282" s="281"/>
      <c r="AG282" s="281"/>
      <c r="AH282" s="281"/>
      <c r="AI282" s="281"/>
      <c r="AJ282" s="281"/>
      <c r="AK282" s="281"/>
      <c r="AL282" s="281"/>
      <c r="AM282" s="281"/>
      <c r="AN282" s="281"/>
      <c r="AO282" s="89"/>
      <c r="AP282" s="16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</row>
    <row r="283" spans="1:80" s="4" customFormat="1">
      <c r="A283" s="280"/>
      <c r="B283" s="281"/>
      <c r="C283" s="281"/>
      <c r="D283" s="281"/>
      <c r="E283" s="281"/>
      <c r="F283" s="281"/>
      <c r="G283" s="281"/>
      <c r="H283" s="281"/>
      <c r="I283" s="281"/>
      <c r="J283" s="281"/>
      <c r="K283" s="281"/>
      <c r="L283" s="281"/>
      <c r="M283" s="281"/>
      <c r="N283" s="281"/>
      <c r="O283" s="281"/>
      <c r="P283" s="281"/>
      <c r="Q283" s="281"/>
      <c r="R283" s="281"/>
      <c r="S283" s="281"/>
      <c r="T283" s="281"/>
      <c r="U283" s="281"/>
      <c r="V283" s="281"/>
      <c r="W283" s="281"/>
      <c r="X283" s="281"/>
      <c r="Y283" s="281"/>
      <c r="Z283" s="281"/>
      <c r="AA283" s="281"/>
      <c r="AB283" s="281"/>
      <c r="AC283" s="281"/>
      <c r="AD283" s="281"/>
      <c r="AE283" s="281"/>
      <c r="AF283" s="281"/>
      <c r="AG283" s="281"/>
      <c r="AH283" s="281"/>
      <c r="AI283" s="281"/>
      <c r="AJ283" s="281"/>
      <c r="AK283" s="281"/>
      <c r="AL283" s="281"/>
      <c r="AM283" s="281"/>
      <c r="AN283" s="281"/>
      <c r="AO283" s="89"/>
      <c r="AP283" s="16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</row>
    <row r="284" spans="1:80" s="4" customFormat="1">
      <c r="A284" s="280"/>
      <c r="B284" s="281"/>
      <c r="C284" s="281"/>
      <c r="D284" s="281"/>
      <c r="E284" s="281"/>
      <c r="F284" s="281"/>
      <c r="G284" s="281"/>
      <c r="H284" s="281"/>
      <c r="I284" s="281"/>
      <c r="J284" s="281"/>
      <c r="K284" s="281"/>
      <c r="L284" s="281"/>
      <c r="M284" s="281"/>
      <c r="N284" s="281"/>
      <c r="O284" s="281"/>
      <c r="P284" s="281"/>
      <c r="Q284" s="281"/>
      <c r="R284" s="281"/>
      <c r="S284" s="281"/>
      <c r="T284" s="281"/>
      <c r="U284" s="281"/>
      <c r="V284" s="281"/>
      <c r="W284" s="281"/>
      <c r="X284" s="281"/>
      <c r="Y284" s="281"/>
      <c r="Z284" s="281"/>
      <c r="AA284" s="281"/>
      <c r="AB284" s="281"/>
      <c r="AC284" s="281"/>
      <c r="AD284" s="281"/>
      <c r="AE284" s="281"/>
      <c r="AF284" s="281"/>
      <c r="AG284" s="281"/>
      <c r="AH284" s="281"/>
      <c r="AI284" s="281"/>
      <c r="AJ284" s="281"/>
      <c r="AK284" s="281"/>
      <c r="AL284" s="281"/>
      <c r="AM284" s="281"/>
      <c r="AN284" s="281"/>
      <c r="AO284" s="89"/>
      <c r="AP284" s="16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</row>
    <row r="285" spans="1:80" s="4" customFormat="1">
      <c r="A285" s="280"/>
      <c r="B285" s="281"/>
      <c r="C285" s="281"/>
      <c r="D285" s="281"/>
      <c r="E285" s="281"/>
      <c r="F285" s="281"/>
      <c r="G285" s="281"/>
      <c r="H285" s="281"/>
      <c r="I285" s="281"/>
      <c r="J285" s="281"/>
      <c r="K285" s="281"/>
      <c r="L285" s="281"/>
      <c r="M285" s="281"/>
      <c r="N285" s="281"/>
      <c r="O285" s="281"/>
      <c r="P285" s="281"/>
      <c r="Q285" s="281"/>
      <c r="R285" s="281"/>
      <c r="S285" s="281"/>
      <c r="T285" s="281"/>
      <c r="U285" s="281"/>
      <c r="V285" s="281"/>
      <c r="W285" s="281"/>
      <c r="X285" s="281"/>
      <c r="Y285" s="281"/>
      <c r="Z285" s="281"/>
      <c r="AA285" s="281"/>
      <c r="AB285" s="281"/>
      <c r="AC285" s="281"/>
      <c r="AD285" s="281"/>
      <c r="AE285" s="281"/>
      <c r="AF285" s="281"/>
      <c r="AG285" s="281"/>
      <c r="AH285" s="281"/>
      <c r="AI285" s="281"/>
      <c r="AJ285" s="281"/>
      <c r="AK285" s="281"/>
      <c r="AL285" s="281"/>
      <c r="AM285" s="281"/>
      <c r="AN285" s="281"/>
      <c r="AO285" s="89"/>
      <c r="AP285" s="16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</row>
    <row r="286" spans="1:80" s="4" customFormat="1">
      <c r="A286" s="280"/>
      <c r="B286" s="281"/>
      <c r="C286" s="281"/>
      <c r="D286" s="281"/>
      <c r="E286" s="281"/>
      <c r="F286" s="281"/>
      <c r="G286" s="281"/>
      <c r="H286" s="281"/>
      <c r="I286" s="281"/>
      <c r="J286" s="281"/>
      <c r="K286" s="281"/>
      <c r="L286" s="281"/>
      <c r="M286" s="281"/>
      <c r="N286" s="281"/>
      <c r="O286" s="281"/>
      <c r="P286" s="281"/>
      <c r="Q286" s="281"/>
      <c r="R286" s="281"/>
      <c r="S286" s="281"/>
      <c r="T286" s="281"/>
      <c r="U286" s="281"/>
      <c r="V286" s="281"/>
      <c r="W286" s="281"/>
      <c r="X286" s="281"/>
      <c r="Y286" s="281"/>
      <c r="Z286" s="281"/>
      <c r="AA286" s="281"/>
      <c r="AB286" s="281"/>
      <c r="AC286" s="281"/>
      <c r="AD286" s="281"/>
      <c r="AE286" s="281"/>
      <c r="AF286" s="281"/>
      <c r="AG286" s="281"/>
      <c r="AH286" s="281"/>
      <c r="AI286" s="281"/>
      <c r="AJ286" s="281"/>
      <c r="AK286" s="281"/>
      <c r="AL286" s="281"/>
      <c r="AM286" s="281"/>
      <c r="AN286" s="281"/>
      <c r="AO286" s="89"/>
      <c r="AP286" s="16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</row>
    <row r="287" spans="1:80" s="4" customFormat="1">
      <c r="A287" s="280"/>
      <c r="B287" s="281"/>
      <c r="C287" s="281"/>
      <c r="D287" s="281"/>
      <c r="E287" s="281"/>
      <c r="F287" s="281"/>
      <c r="G287" s="281"/>
      <c r="H287" s="281"/>
      <c r="I287" s="281"/>
      <c r="J287" s="281"/>
      <c r="K287" s="281"/>
      <c r="L287" s="281"/>
      <c r="M287" s="281"/>
      <c r="N287" s="281"/>
      <c r="O287" s="281"/>
      <c r="P287" s="281"/>
      <c r="Q287" s="281"/>
      <c r="R287" s="281"/>
      <c r="S287" s="281"/>
      <c r="T287" s="281"/>
      <c r="U287" s="281"/>
      <c r="V287" s="281"/>
      <c r="W287" s="281"/>
      <c r="X287" s="281"/>
      <c r="Y287" s="281"/>
      <c r="Z287" s="281"/>
      <c r="AA287" s="281"/>
      <c r="AB287" s="281"/>
      <c r="AC287" s="281"/>
      <c r="AD287" s="281"/>
      <c r="AE287" s="281"/>
      <c r="AF287" s="281"/>
      <c r="AG287" s="281"/>
      <c r="AH287" s="281"/>
      <c r="AI287" s="281"/>
      <c r="AJ287" s="281"/>
      <c r="AK287" s="281"/>
      <c r="AL287" s="281"/>
      <c r="AM287" s="281"/>
      <c r="AN287" s="281"/>
      <c r="AO287" s="89"/>
      <c r="AP287" s="16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</row>
    <row r="288" spans="1:80" s="4" customFormat="1">
      <c r="A288" s="280"/>
      <c r="B288" s="281"/>
      <c r="C288" s="281"/>
      <c r="D288" s="281"/>
      <c r="E288" s="281"/>
      <c r="F288" s="281"/>
      <c r="G288" s="281"/>
      <c r="H288" s="281"/>
      <c r="I288" s="281"/>
      <c r="J288" s="281"/>
      <c r="K288" s="281"/>
      <c r="L288" s="281"/>
      <c r="M288" s="281"/>
      <c r="N288" s="281"/>
      <c r="O288" s="281"/>
      <c r="P288" s="281"/>
      <c r="Q288" s="281"/>
      <c r="R288" s="281"/>
      <c r="S288" s="281"/>
      <c r="T288" s="281"/>
      <c r="U288" s="281"/>
      <c r="V288" s="281"/>
      <c r="W288" s="281"/>
      <c r="X288" s="281"/>
      <c r="Y288" s="281"/>
      <c r="Z288" s="281"/>
      <c r="AA288" s="281"/>
      <c r="AB288" s="281"/>
      <c r="AC288" s="281"/>
      <c r="AD288" s="281"/>
      <c r="AE288" s="281"/>
      <c r="AF288" s="281"/>
      <c r="AG288" s="281"/>
      <c r="AH288" s="281"/>
      <c r="AI288" s="281"/>
      <c r="AJ288" s="281"/>
      <c r="AK288" s="281"/>
      <c r="AL288" s="281"/>
      <c r="AM288" s="281"/>
      <c r="AN288" s="281"/>
      <c r="AO288" s="89"/>
      <c r="AP288" s="16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</row>
    <row r="289" spans="1:80" s="4" customFormat="1">
      <c r="A289" s="280"/>
      <c r="B289" s="281"/>
      <c r="C289" s="281"/>
      <c r="D289" s="281"/>
      <c r="E289" s="281"/>
      <c r="F289" s="281"/>
      <c r="G289" s="281"/>
      <c r="H289" s="281"/>
      <c r="I289" s="281"/>
      <c r="J289" s="281"/>
      <c r="K289" s="281"/>
      <c r="L289" s="281"/>
      <c r="M289" s="281"/>
      <c r="N289" s="281"/>
      <c r="O289" s="281"/>
      <c r="P289" s="281"/>
      <c r="Q289" s="281"/>
      <c r="R289" s="281"/>
      <c r="S289" s="281"/>
      <c r="T289" s="281"/>
      <c r="U289" s="281"/>
      <c r="V289" s="281"/>
      <c r="W289" s="281"/>
      <c r="X289" s="281"/>
      <c r="Y289" s="281"/>
      <c r="Z289" s="281"/>
      <c r="AA289" s="281"/>
      <c r="AB289" s="281"/>
      <c r="AC289" s="281"/>
      <c r="AD289" s="281"/>
      <c r="AE289" s="281"/>
      <c r="AF289" s="281"/>
      <c r="AG289" s="281"/>
      <c r="AH289" s="281"/>
      <c r="AI289" s="281"/>
      <c r="AJ289" s="281"/>
      <c r="AK289" s="281"/>
      <c r="AL289" s="281"/>
      <c r="AM289" s="281"/>
      <c r="AN289" s="281"/>
      <c r="AO289" s="89"/>
      <c r="AP289" s="16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</row>
    <row r="290" spans="1:80" s="4" customFormat="1">
      <c r="A290" s="280"/>
      <c r="B290" s="281"/>
      <c r="C290" s="281"/>
      <c r="D290" s="281"/>
      <c r="E290" s="281"/>
      <c r="F290" s="281"/>
      <c r="G290" s="281"/>
      <c r="H290" s="281"/>
      <c r="I290" s="281"/>
      <c r="J290" s="281"/>
      <c r="K290" s="281"/>
      <c r="L290" s="281"/>
      <c r="M290" s="281"/>
      <c r="N290" s="281"/>
      <c r="O290" s="281"/>
      <c r="P290" s="281"/>
      <c r="Q290" s="281"/>
      <c r="R290" s="281"/>
      <c r="S290" s="281"/>
      <c r="T290" s="281"/>
      <c r="U290" s="281"/>
      <c r="V290" s="281"/>
      <c r="W290" s="281"/>
      <c r="X290" s="281"/>
      <c r="Y290" s="281"/>
      <c r="Z290" s="281"/>
      <c r="AA290" s="281"/>
      <c r="AB290" s="281"/>
      <c r="AC290" s="281"/>
      <c r="AD290" s="281"/>
      <c r="AE290" s="281"/>
      <c r="AF290" s="281"/>
      <c r="AG290" s="281"/>
      <c r="AH290" s="281"/>
      <c r="AI290" s="281"/>
      <c r="AJ290" s="281"/>
      <c r="AK290" s="281"/>
      <c r="AL290" s="281"/>
      <c r="AM290" s="281"/>
      <c r="AN290" s="281"/>
      <c r="AO290" s="89"/>
      <c r="AP290" s="16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</row>
    <row r="291" spans="1:80" s="4" customFormat="1">
      <c r="A291" s="280"/>
      <c r="B291" s="281"/>
      <c r="C291" s="281"/>
      <c r="D291" s="281"/>
      <c r="E291" s="281"/>
      <c r="F291" s="281"/>
      <c r="G291" s="281"/>
      <c r="H291" s="281"/>
      <c r="I291" s="281"/>
      <c r="J291" s="281"/>
      <c r="K291" s="281"/>
      <c r="L291" s="281"/>
      <c r="M291" s="281"/>
      <c r="N291" s="281"/>
      <c r="O291" s="281"/>
      <c r="P291" s="281"/>
      <c r="Q291" s="281"/>
      <c r="R291" s="281"/>
      <c r="S291" s="281"/>
      <c r="T291" s="281"/>
      <c r="U291" s="281"/>
      <c r="V291" s="281"/>
      <c r="W291" s="281"/>
      <c r="X291" s="281"/>
      <c r="Y291" s="281"/>
      <c r="Z291" s="281"/>
      <c r="AA291" s="281"/>
      <c r="AB291" s="281"/>
      <c r="AC291" s="281"/>
      <c r="AD291" s="281"/>
      <c r="AE291" s="281"/>
      <c r="AF291" s="281"/>
      <c r="AG291" s="281"/>
      <c r="AH291" s="281"/>
      <c r="AI291" s="281"/>
      <c r="AJ291" s="281"/>
      <c r="AK291" s="281"/>
      <c r="AL291" s="281"/>
      <c r="AM291" s="281"/>
      <c r="AN291" s="281"/>
      <c r="AO291" s="89"/>
      <c r="AP291" s="16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</row>
    <row r="292" spans="1:80" s="4" customFormat="1">
      <c r="A292" s="280"/>
      <c r="B292" s="281"/>
      <c r="C292" s="281"/>
      <c r="D292" s="281"/>
      <c r="E292" s="281"/>
      <c r="F292" s="281"/>
      <c r="G292" s="281"/>
      <c r="H292" s="281"/>
      <c r="I292" s="281"/>
      <c r="J292" s="281"/>
      <c r="K292" s="281"/>
      <c r="L292" s="281"/>
      <c r="M292" s="281"/>
      <c r="N292" s="281"/>
      <c r="O292" s="281"/>
      <c r="P292" s="281"/>
      <c r="Q292" s="281"/>
      <c r="R292" s="281"/>
      <c r="S292" s="281"/>
      <c r="T292" s="281"/>
      <c r="U292" s="281"/>
      <c r="V292" s="281"/>
      <c r="W292" s="281"/>
      <c r="X292" s="281"/>
      <c r="Y292" s="281"/>
      <c r="Z292" s="281"/>
      <c r="AA292" s="281"/>
      <c r="AB292" s="281"/>
      <c r="AC292" s="281"/>
      <c r="AD292" s="281"/>
      <c r="AE292" s="281"/>
      <c r="AF292" s="281"/>
      <c r="AG292" s="281"/>
      <c r="AH292" s="281"/>
      <c r="AI292" s="281"/>
      <c r="AJ292" s="281"/>
      <c r="AK292" s="281"/>
      <c r="AL292" s="281"/>
      <c r="AM292" s="281"/>
      <c r="AN292" s="281"/>
      <c r="AO292" s="89"/>
      <c r="AP292" s="16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</row>
    <row r="293" spans="1:80" s="4" customFormat="1">
      <c r="A293" s="280"/>
      <c r="B293" s="281"/>
      <c r="C293" s="281"/>
      <c r="D293" s="281"/>
      <c r="E293" s="281"/>
      <c r="F293" s="281"/>
      <c r="G293" s="281"/>
      <c r="H293" s="281"/>
      <c r="I293" s="281"/>
      <c r="J293" s="281"/>
      <c r="K293" s="281"/>
      <c r="L293" s="281"/>
      <c r="M293" s="281"/>
      <c r="N293" s="281"/>
      <c r="O293" s="281"/>
      <c r="P293" s="281"/>
      <c r="Q293" s="281"/>
      <c r="R293" s="281"/>
      <c r="S293" s="281"/>
      <c r="T293" s="281"/>
      <c r="U293" s="281"/>
      <c r="V293" s="281"/>
      <c r="W293" s="281"/>
      <c r="X293" s="281"/>
      <c r="Y293" s="281"/>
      <c r="Z293" s="281"/>
      <c r="AA293" s="281"/>
      <c r="AB293" s="281"/>
      <c r="AC293" s="281"/>
      <c r="AD293" s="281"/>
      <c r="AE293" s="281"/>
      <c r="AF293" s="281"/>
      <c r="AG293" s="281"/>
      <c r="AH293" s="281"/>
      <c r="AI293" s="281"/>
      <c r="AJ293" s="281"/>
      <c r="AK293" s="281"/>
      <c r="AL293" s="281"/>
      <c r="AM293" s="281"/>
      <c r="AN293" s="281"/>
      <c r="AO293" s="89"/>
      <c r="AP293" s="16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</row>
    <row r="294" spans="1:80" s="4" customFormat="1">
      <c r="A294" s="280"/>
      <c r="B294" s="281"/>
      <c r="C294" s="281"/>
      <c r="D294" s="281"/>
      <c r="E294" s="281"/>
      <c r="F294" s="281"/>
      <c r="G294" s="281"/>
      <c r="H294" s="281"/>
      <c r="I294" s="281"/>
      <c r="J294" s="281"/>
      <c r="K294" s="281"/>
      <c r="L294" s="281"/>
      <c r="M294" s="281"/>
      <c r="N294" s="281"/>
      <c r="O294" s="281"/>
      <c r="P294" s="281"/>
      <c r="Q294" s="281"/>
      <c r="R294" s="281"/>
      <c r="S294" s="281"/>
      <c r="T294" s="281"/>
      <c r="U294" s="281"/>
      <c r="V294" s="281"/>
      <c r="W294" s="281"/>
      <c r="X294" s="281"/>
      <c r="Y294" s="281"/>
      <c r="Z294" s="281"/>
      <c r="AA294" s="281"/>
      <c r="AB294" s="281"/>
      <c r="AC294" s="281"/>
      <c r="AD294" s="281"/>
      <c r="AE294" s="281"/>
      <c r="AF294" s="281"/>
      <c r="AG294" s="281"/>
      <c r="AH294" s="281"/>
      <c r="AI294" s="281"/>
      <c r="AJ294" s="281"/>
      <c r="AK294" s="281"/>
      <c r="AL294" s="281"/>
      <c r="AM294" s="281"/>
      <c r="AN294" s="281"/>
      <c r="AO294" s="89"/>
      <c r="AP294" s="16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</row>
    <row r="295" spans="1:80" s="4" customFormat="1">
      <c r="A295" s="280"/>
      <c r="B295" s="281"/>
      <c r="C295" s="281"/>
      <c r="D295" s="281"/>
      <c r="E295" s="281"/>
      <c r="F295" s="281"/>
      <c r="G295" s="281"/>
      <c r="H295" s="281"/>
      <c r="I295" s="281"/>
      <c r="J295" s="281"/>
      <c r="K295" s="281"/>
      <c r="L295" s="281"/>
      <c r="M295" s="281"/>
      <c r="N295" s="281"/>
      <c r="O295" s="281"/>
      <c r="P295" s="281"/>
      <c r="Q295" s="281"/>
      <c r="R295" s="281"/>
      <c r="S295" s="281"/>
      <c r="T295" s="281"/>
      <c r="U295" s="281"/>
      <c r="V295" s="281"/>
      <c r="W295" s="281"/>
      <c r="X295" s="281"/>
      <c r="Y295" s="281"/>
      <c r="Z295" s="281"/>
      <c r="AA295" s="281"/>
      <c r="AB295" s="281"/>
      <c r="AC295" s="281"/>
      <c r="AD295" s="281"/>
      <c r="AE295" s="281"/>
      <c r="AF295" s="281"/>
      <c r="AG295" s="281"/>
      <c r="AH295" s="281"/>
      <c r="AI295" s="281"/>
      <c r="AJ295" s="281"/>
      <c r="AK295" s="281"/>
      <c r="AL295" s="281"/>
      <c r="AM295" s="281"/>
      <c r="AN295" s="281"/>
      <c r="AO295" s="89"/>
      <c r="AP295" s="16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</row>
    <row r="296" spans="1:80" s="4" customFormat="1">
      <c r="A296" s="280"/>
      <c r="B296" s="281"/>
      <c r="C296" s="281"/>
      <c r="D296" s="281"/>
      <c r="E296" s="281"/>
      <c r="F296" s="281"/>
      <c r="G296" s="281"/>
      <c r="H296" s="281"/>
      <c r="I296" s="281"/>
      <c r="J296" s="281"/>
      <c r="K296" s="281"/>
      <c r="L296" s="281"/>
      <c r="M296" s="281"/>
      <c r="N296" s="281"/>
      <c r="O296" s="281"/>
      <c r="P296" s="281"/>
      <c r="Q296" s="281"/>
      <c r="R296" s="281"/>
      <c r="S296" s="281"/>
      <c r="T296" s="281"/>
      <c r="U296" s="281"/>
      <c r="V296" s="281"/>
      <c r="W296" s="281"/>
      <c r="X296" s="281"/>
      <c r="Y296" s="281"/>
      <c r="Z296" s="281"/>
      <c r="AA296" s="281"/>
      <c r="AB296" s="281"/>
      <c r="AC296" s="281"/>
      <c r="AD296" s="281"/>
      <c r="AE296" s="281"/>
      <c r="AF296" s="281"/>
      <c r="AG296" s="281"/>
      <c r="AH296" s="281"/>
      <c r="AI296" s="281"/>
      <c r="AJ296" s="281"/>
      <c r="AK296" s="281"/>
      <c r="AL296" s="281"/>
      <c r="AM296" s="281"/>
      <c r="AN296" s="281"/>
      <c r="AO296" s="89"/>
      <c r="AP296" s="16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</row>
    <row r="297" spans="1:80" s="4" customFormat="1">
      <c r="A297" s="280"/>
      <c r="B297" s="281"/>
      <c r="C297" s="281"/>
      <c r="D297" s="281"/>
      <c r="E297" s="281"/>
      <c r="F297" s="281"/>
      <c r="G297" s="281"/>
      <c r="H297" s="281"/>
      <c r="I297" s="281"/>
      <c r="J297" s="281"/>
      <c r="K297" s="281"/>
      <c r="L297" s="281"/>
      <c r="M297" s="281"/>
      <c r="N297" s="281"/>
      <c r="O297" s="281"/>
      <c r="P297" s="281"/>
      <c r="Q297" s="281"/>
      <c r="R297" s="281"/>
      <c r="S297" s="281"/>
      <c r="T297" s="281"/>
      <c r="U297" s="281"/>
      <c r="V297" s="281"/>
      <c r="W297" s="281"/>
      <c r="X297" s="281"/>
      <c r="Y297" s="281"/>
      <c r="Z297" s="281"/>
      <c r="AA297" s="281"/>
      <c r="AB297" s="281"/>
      <c r="AC297" s="281"/>
      <c r="AD297" s="281"/>
      <c r="AE297" s="281"/>
      <c r="AF297" s="281"/>
      <c r="AG297" s="281"/>
      <c r="AH297" s="281"/>
      <c r="AI297" s="281"/>
      <c r="AJ297" s="281"/>
      <c r="AK297" s="281"/>
      <c r="AL297" s="281"/>
      <c r="AM297" s="281"/>
      <c r="AN297" s="281"/>
      <c r="AO297" s="89"/>
      <c r="AP297" s="16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</row>
    <row r="298" spans="1:80" s="4" customFormat="1">
      <c r="A298" s="280"/>
      <c r="B298" s="281"/>
      <c r="C298" s="281"/>
      <c r="D298" s="281"/>
      <c r="E298" s="281"/>
      <c r="F298" s="281"/>
      <c r="G298" s="281"/>
      <c r="H298" s="281"/>
      <c r="I298" s="281"/>
      <c r="J298" s="281"/>
      <c r="K298" s="281"/>
      <c r="L298" s="281"/>
      <c r="M298" s="281"/>
      <c r="N298" s="281"/>
      <c r="O298" s="281"/>
      <c r="P298" s="281"/>
      <c r="Q298" s="281"/>
      <c r="R298" s="281"/>
      <c r="S298" s="281"/>
      <c r="T298" s="281"/>
      <c r="U298" s="281"/>
      <c r="V298" s="281"/>
      <c r="W298" s="281"/>
      <c r="X298" s="281"/>
      <c r="Y298" s="281"/>
      <c r="Z298" s="281"/>
      <c r="AA298" s="281"/>
      <c r="AB298" s="281"/>
      <c r="AC298" s="281"/>
      <c r="AD298" s="281"/>
      <c r="AE298" s="281"/>
      <c r="AF298" s="281"/>
      <c r="AG298" s="281"/>
      <c r="AH298" s="281"/>
      <c r="AI298" s="281"/>
      <c r="AJ298" s="281"/>
      <c r="AK298" s="281"/>
      <c r="AL298" s="281"/>
      <c r="AM298" s="281"/>
      <c r="AN298" s="281"/>
      <c r="AO298" s="89"/>
      <c r="AP298" s="16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</row>
    <row r="299" spans="1:80" s="4" customFormat="1">
      <c r="A299" s="280"/>
      <c r="B299" s="281"/>
      <c r="C299" s="281"/>
      <c r="D299" s="281"/>
      <c r="E299" s="281"/>
      <c r="F299" s="281"/>
      <c r="G299" s="281"/>
      <c r="H299" s="281"/>
      <c r="I299" s="281"/>
      <c r="J299" s="281"/>
      <c r="K299" s="281"/>
      <c r="L299" s="281"/>
      <c r="M299" s="281"/>
      <c r="N299" s="281"/>
      <c r="O299" s="281"/>
      <c r="P299" s="281"/>
      <c r="Q299" s="281"/>
      <c r="R299" s="281"/>
      <c r="S299" s="281"/>
      <c r="T299" s="281"/>
      <c r="U299" s="281"/>
      <c r="V299" s="281"/>
      <c r="W299" s="281"/>
      <c r="X299" s="281"/>
      <c r="Y299" s="281"/>
      <c r="Z299" s="281"/>
      <c r="AA299" s="281"/>
      <c r="AB299" s="281"/>
      <c r="AC299" s="281"/>
      <c r="AD299" s="281"/>
      <c r="AE299" s="281"/>
      <c r="AF299" s="281"/>
      <c r="AG299" s="281"/>
      <c r="AH299" s="281"/>
      <c r="AI299" s="281"/>
      <c r="AJ299" s="281"/>
      <c r="AK299" s="281"/>
      <c r="AL299" s="281"/>
      <c r="AM299" s="281"/>
      <c r="AN299" s="281"/>
      <c r="AO299" s="89"/>
      <c r="AP299" s="16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</row>
    <row r="300" spans="1:80" s="4" customFormat="1">
      <c r="A300" s="280"/>
      <c r="B300" s="281"/>
      <c r="C300" s="281"/>
      <c r="D300" s="281"/>
      <c r="E300" s="281"/>
      <c r="F300" s="281"/>
      <c r="G300" s="281"/>
      <c r="H300" s="281"/>
      <c r="I300" s="281"/>
      <c r="J300" s="281"/>
      <c r="K300" s="281"/>
      <c r="L300" s="281"/>
      <c r="M300" s="281"/>
      <c r="N300" s="281"/>
      <c r="O300" s="281"/>
      <c r="P300" s="281"/>
      <c r="Q300" s="281"/>
      <c r="R300" s="281"/>
      <c r="S300" s="281"/>
      <c r="T300" s="281"/>
      <c r="U300" s="281"/>
      <c r="V300" s="281"/>
      <c r="W300" s="281"/>
      <c r="X300" s="281"/>
      <c r="Y300" s="281"/>
      <c r="Z300" s="281"/>
      <c r="AA300" s="281"/>
      <c r="AB300" s="281"/>
      <c r="AC300" s="281"/>
      <c r="AD300" s="281"/>
      <c r="AE300" s="281"/>
      <c r="AF300" s="281"/>
      <c r="AG300" s="281"/>
      <c r="AH300" s="281"/>
      <c r="AI300" s="281"/>
      <c r="AJ300" s="281"/>
      <c r="AK300" s="281"/>
      <c r="AL300" s="281"/>
      <c r="AM300" s="281"/>
      <c r="AN300" s="281"/>
      <c r="AO300" s="89"/>
      <c r="AP300" s="16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</row>
    <row r="301" spans="1:80" s="4" customFormat="1">
      <c r="A301" s="280"/>
      <c r="B301" s="281"/>
      <c r="C301" s="281"/>
      <c r="D301" s="281"/>
      <c r="E301" s="281"/>
      <c r="F301" s="281"/>
      <c r="G301" s="281"/>
      <c r="H301" s="281"/>
      <c r="I301" s="281"/>
      <c r="J301" s="281"/>
      <c r="K301" s="281"/>
      <c r="L301" s="281"/>
      <c r="M301" s="281"/>
      <c r="N301" s="281"/>
      <c r="O301" s="281"/>
      <c r="P301" s="281"/>
      <c r="Q301" s="281"/>
      <c r="R301" s="281"/>
      <c r="S301" s="281"/>
      <c r="T301" s="281"/>
      <c r="U301" s="281"/>
      <c r="V301" s="281"/>
      <c r="W301" s="281"/>
      <c r="X301" s="281"/>
      <c r="Y301" s="281"/>
      <c r="Z301" s="281"/>
      <c r="AA301" s="281"/>
      <c r="AB301" s="281"/>
      <c r="AC301" s="281"/>
      <c r="AD301" s="281"/>
      <c r="AE301" s="281"/>
      <c r="AF301" s="281"/>
      <c r="AG301" s="281"/>
      <c r="AH301" s="281"/>
      <c r="AI301" s="281"/>
      <c r="AJ301" s="281"/>
      <c r="AK301" s="281"/>
      <c r="AL301" s="281"/>
      <c r="AM301" s="281"/>
      <c r="AN301" s="281"/>
      <c r="AO301" s="89"/>
      <c r="AP301" s="16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</row>
    <row r="302" spans="1:80" s="4" customFormat="1">
      <c r="A302" s="280"/>
      <c r="B302" s="281"/>
      <c r="C302" s="281"/>
      <c r="D302" s="281"/>
      <c r="E302" s="281"/>
      <c r="F302" s="281"/>
      <c r="G302" s="281"/>
      <c r="H302" s="281"/>
      <c r="I302" s="281"/>
      <c r="J302" s="281"/>
      <c r="K302" s="281"/>
      <c r="L302" s="281"/>
      <c r="M302" s="281"/>
      <c r="N302" s="281"/>
      <c r="O302" s="281"/>
      <c r="P302" s="281"/>
      <c r="Q302" s="281"/>
      <c r="R302" s="281"/>
      <c r="S302" s="281"/>
      <c r="T302" s="281"/>
      <c r="U302" s="281"/>
      <c r="V302" s="281"/>
      <c r="W302" s="281"/>
      <c r="X302" s="281"/>
      <c r="Y302" s="281"/>
      <c r="Z302" s="281"/>
      <c r="AA302" s="281"/>
      <c r="AB302" s="281"/>
      <c r="AC302" s="281"/>
      <c r="AD302" s="281"/>
      <c r="AE302" s="281"/>
      <c r="AF302" s="281"/>
      <c r="AG302" s="281"/>
      <c r="AH302" s="281"/>
      <c r="AI302" s="281"/>
      <c r="AJ302" s="281"/>
      <c r="AK302" s="281"/>
      <c r="AL302" s="281"/>
      <c r="AM302" s="281"/>
      <c r="AN302" s="281"/>
      <c r="AO302" s="89"/>
      <c r="AP302" s="16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</row>
    <row r="303" spans="1:80" s="4" customFormat="1">
      <c r="A303" s="280"/>
      <c r="B303" s="281"/>
      <c r="C303" s="281"/>
      <c r="D303" s="281"/>
      <c r="E303" s="281"/>
      <c r="F303" s="281"/>
      <c r="G303" s="281"/>
      <c r="H303" s="281"/>
      <c r="I303" s="281"/>
      <c r="J303" s="281"/>
      <c r="K303" s="281"/>
      <c r="L303" s="281"/>
      <c r="M303" s="281"/>
      <c r="N303" s="281"/>
      <c r="O303" s="281"/>
      <c r="P303" s="281"/>
      <c r="Q303" s="281"/>
      <c r="R303" s="281"/>
      <c r="S303" s="281"/>
      <c r="T303" s="281"/>
      <c r="U303" s="281"/>
      <c r="V303" s="281"/>
      <c r="W303" s="281"/>
      <c r="X303" s="281"/>
      <c r="Y303" s="281"/>
      <c r="Z303" s="281"/>
      <c r="AA303" s="281"/>
      <c r="AB303" s="281"/>
      <c r="AC303" s="281"/>
      <c r="AD303" s="281"/>
      <c r="AE303" s="281"/>
      <c r="AF303" s="281"/>
      <c r="AG303" s="281"/>
      <c r="AH303" s="281"/>
      <c r="AI303" s="281"/>
      <c r="AJ303" s="281"/>
      <c r="AK303" s="281"/>
      <c r="AL303" s="281"/>
      <c r="AM303" s="281"/>
      <c r="AN303" s="281"/>
      <c r="AO303" s="89"/>
      <c r="AP303" s="16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</row>
    <row r="304" spans="1:80" s="4" customFormat="1">
      <c r="A304" s="280"/>
      <c r="B304" s="281"/>
      <c r="C304" s="281"/>
      <c r="D304" s="281"/>
      <c r="E304" s="281"/>
      <c r="F304" s="281"/>
      <c r="G304" s="281"/>
      <c r="H304" s="281"/>
      <c r="I304" s="281"/>
      <c r="J304" s="281"/>
      <c r="K304" s="281"/>
      <c r="L304" s="281"/>
      <c r="M304" s="281"/>
      <c r="N304" s="281"/>
      <c r="O304" s="281"/>
      <c r="P304" s="281"/>
      <c r="Q304" s="281"/>
      <c r="R304" s="281"/>
      <c r="S304" s="281"/>
      <c r="T304" s="281"/>
      <c r="U304" s="281"/>
      <c r="V304" s="281"/>
      <c r="W304" s="281"/>
      <c r="X304" s="281"/>
      <c r="Y304" s="281"/>
      <c r="Z304" s="281"/>
      <c r="AA304" s="281"/>
      <c r="AB304" s="281"/>
      <c r="AC304" s="281"/>
      <c r="AD304" s="281"/>
      <c r="AE304" s="281"/>
      <c r="AF304" s="281"/>
      <c r="AG304" s="281"/>
      <c r="AH304" s="281"/>
      <c r="AI304" s="281"/>
      <c r="AJ304" s="281"/>
      <c r="AK304" s="281"/>
      <c r="AL304" s="281"/>
      <c r="AM304" s="281"/>
      <c r="AN304" s="281"/>
      <c r="AO304" s="89"/>
      <c r="AP304" s="16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</row>
    <row r="305" spans="1:80" s="4" customFormat="1">
      <c r="A305" s="280"/>
      <c r="B305" s="281"/>
      <c r="C305" s="281"/>
      <c r="D305" s="281"/>
      <c r="E305" s="281"/>
      <c r="F305" s="281"/>
      <c r="G305" s="281"/>
      <c r="H305" s="281"/>
      <c r="I305" s="281"/>
      <c r="J305" s="281"/>
      <c r="K305" s="281"/>
      <c r="L305" s="281"/>
      <c r="M305" s="281"/>
      <c r="N305" s="281"/>
      <c r="O305" s="281"/>
      <c r="P305" s="281"/>
      <c r="Q305" s="281"/>
      <c r="R305" s="281"/>
      <c r="S305" s="281"/>
      <c r="T305" s="281"/>
      <c r="U305" s="281"/>
      <c r="V305" s="281"/>
      <c r="W305" s="281"/>
      <c r="X305" s="281"/>
      <c r="Y305" s="281"/>
      <c r="Z305" s="281"/>
      <c r="AA305" s="281"/>
      <c r="AB305" s="281"/>
      <c r="AC305" s="281"/>
      <c r="AD305" s="281"/>
      <c r="AE305" s="281"/>
      <c r="AF305" s="281"/>
      <c r="AG305" s="281"/>
      <c r="AH305" s="281"/>
      <c r="AI305" s="281"/>
      <c r="AJ305" s="281"/>
      <c r="AK305" s="281"/>
      <c r="AL305" s="281"/>
      <c r="AM305" s="281"/>
      <c r="AN305" s="281"/>
      <c r="AO305" s="89"/>
      <c r="AP305" s="16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</row>
    <row r="306" spans="1:80" s="4" customFormat="1">
      <c r="A306" s="280"/>
      <c r="B306" s="281"/>
      <c r="C306" s="281"/>
      <c r="D306" s="281"/>
      <c r="E306" s="281"/>
      <c r="F306" s="281"/>
      <c r="G306" s="281"/>
      <c r="H306" s="281"/>
      <c r="I306" s="281"/>
      <c r="J306" s="281"/>
      <c r="K306" s="281"/>
      <c r="L306" s="281"/>
      <c r="M306" s="281"/>
      <c r="N306" s="281"/>
      <c r="O306" s="281"/>
      <c r="P306" s="281"/>
      <c r="Q306" s="281"/>
      <c r="R306" s="281"/>
      <c r="S306" s="281"/>
      <c r="T306" s="281"/>
      <c r="U306" s="281"/>
      <c r="V306" s="281"/>
      <c r="W306" s="281"/>
      <c r="X306" s="281"/>
      <c r="Y306" s="281"/>
      <c r="Z306" s="281"/>
      <c r="AA306" s="281"/>
      <c r="AB306" s="281"/>
      <c r="AC306" s="281"/>
      <c r="AD306" s="281"/>
      <c r="AE306" s="281"/>
      <c r="AF306" s="281"/>
      <c r="AG306" s="281"/>
      <c r="AH306" s="281"/>
      <c r="AI306" s="281"/>
      <c r="AJ306" s="281"/>
      <c r="AK306" s="281"/>
      <c r="AL306" s="281"/>
      <c r="AM306" s="281"/>
      <c r="AN306" s="281"/>
      <c r="AO306" s="89"/>
      <c r="AP306" s="16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</row>
    <row r="307" spans="1:80" s="4" customFormat="1">
      <c r="A307" s="280"/>
      <c r="B307" s="281"/>
      <c r="C307" s="281"/>
      <c r="D307" s="281"/>
      <c r="E307" s="281"/>
      <c r="F307" s="281"/>
      <c r="G307" s="281"/>
      <c r="H307" s="281"/>
      <c r="I307" s="281"/>
      <c r="J307" s="281"/>
      <c r="K307" s="281"/>
      <c r="L307" s="281"/>
      <c r="M307" s="281"/>
      <c r="N307" s="281"/>
      <c r="O307" s="281"/>
      <c r="P307" s="281"/>
      <c r="Q307" s="281"/>
      <c r="R307" s="281"/>
      <c r="S307" s="281"/>
      <c r="T307" s="281"/>
      <c r="U307" s="281"/>
      <c r="V307" s="281"/>
      <c r="W307" s="281"/>
      <c r="X307" s="281"/>
      <c r="Y307" s="281"/>
      <c r="Z307" s="281"/>
      <c r="AA307" s="281"/>
      <c r="AB307" s="281"/>
      <c r="AC307" s="281"/>
      <c r="AD307" s="281"/>
      <c r="AE307" s="281"/>
      <c r="AF307" s="281"/>
      <c r="AG307" s="281"/>
      <c r="AH307" s="281"/>
      <c r="AI307" s="281"/>
      <c r="AJ307" s="281"/>
      <c r="AK307" s="281"/>
      <c r="AL307" s="281"/>
      <c r="AM307" s="281"/>
      <c r="AN307" s="281"/>
      <c r="AO307" s="89"/>
      <c r="AP307" s="16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</row>
    <row r="308" spans="1:80" s="4" customFormat="1">
      <c r="A308" s="280"/>
      <c r="B308" s="281"/>
      <c r="C308" s="281"/>
      <c r="D308" s="281"/>
      <c r="E308" s="281"/>
      <c r="F308" s="281"/>
      <c r="G308" s="281"/>
      <c r="H308" s="281"/>
      <c r="I308" s="281"/>
      <c r="J308" s="281"/>
      <c r="K308" s="281"/>
      <c r="L308" s="281"/>
      <c r="M308" s="281"/>
      <c r="N308" s="281"/>
      <c r="O308" s="281"/>
      <c r="P308" s="281"/>
      <c r="Q308" s="281"/>
      <c r="R308" s="281"/>
      <c r="S308" s="281"/>
      <c r="T308" s="281"/>
      <c r="U308" s="281"/>
      <c r="V308" s="281"/>
      <c r="W308" s="281"/>
      <c r="X308" s="281"/>
      <c r="Y308" s="281"/>
      <c r="Z308" s="281"/>
      <c r="AA308" s="281"/>
      <c r="AB308" s="281"/>
      <c r="AC308" s="281"/>
      <c r="AD308" s="281"/>
      <c r="AE308" s="281"/>
      <c r="AF308" s="281"/>
      <c r="AG308" s="281"/>
      <c r="AH308" s="281"/>
      <c r="AI308" s="281"/>
      <c r="AJ308" s="281"/>
      <c r="AK308" s="281"/>
      <c r="AL308" s="281"/>
      <c r="AM308" s="281"/>
      <c r="AN308" s="281"/>
      <c r="AO308" s="89"/>
      <c r="AP308" s="16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</row>
    <row r="309" spans="1:80" s="4" customFormat="1">
      <c r="A309" s="280"/>
      <c r="B309" s="281"/>
      <c r="C309" s="281"/>
      <c r="D309" s="281"/>
      <c r="E309" s="281"/>
      <c r="F309" s="281"/>
      <c r="G309" s="281"/>
      <c r="H309" s="281"/>
      <c r="I309" s="281"/>
      <c r="J309" s="281"/>
      <c r="K309" s="281"/>
      <c r="L309" s="281"/>
      <c r="M309" s="281"/>
      <c r="N309" s="281"/>
      <c r="O309" s="281"/>
      <c r="P309" s="281"/>
      <c r="Q309" s="281"/>
      <c r="R309" s="281"/>
      <c r="S309" s="281"/>
      <c r="T309" s="281"/>
      <c r="U309" s="281"/>
      <c r="V309" s="281"/>
      <c r="W309" s="281"/>
      <c r="X309" s="281"/>
      <c r="Y309" s="281"/>
      <c r="Z309" s="281"/>
      <c r="AA309" s="281"/>
      <c r="AB309" s="281"/>
      <c r="AC309" s="281"/>
      <c r="AD309" s="281"/>
      <c r="AE309" s="281"/>
      <c r="AF309" s="281"/>
      <c r="AG309" s="281"/>
      <c r="AH309" s="281"/>
      <c r="AI309" s="281"/>
      <c r="AJ309" s="281"/>
      <c r="AK309" s="281"/>
      <c r="AL309" s="281"/>
      <c r="AM309" s="281"/>
      <c r="AN309" s="281"/>
      <c r="AO309" s="89"/>
      <c r="AP309" s="16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</row>
    <row r="310" spans="1:80" s="4" customFormat="1">
      <c r="A310" s="280"/>
      <c r="B310" s="281"/>
      <c r="C310" s="281"/>
      <c r="D310" s="281"/>
      <c r="E310" s="281"/>
      <c r="F310" s="281"/>
      <c r="G310" s="281"/>
      <c r="H310" s="281"/>
      <c r="I310" s="281"/>
      <c r="J310" s="281"/>
      <c r="K310" s="281"/>
      <c r="L310" s="281"/>
      <c r="M310" s="281"/>
      <c r="N310" s="281"/>
      <c r="O310" s="281"/>
      <c r="P310" s="281"/>
      <c r="Q310" s="281"/>
      <c r="R310" s="281"/>
      <c r="S310" s="281"/>
      <c r="T310" s="281"/>
      <c r="U310" s="281"/>
      <c r="V310" s="281"/>
      <c r="W310" s="281"/>
      <c r="X310" s="281"/>
      <c r="Y310" s="281"/>
      <c r="Z310" s="281"/>
      <c r="AA310" s="281"/>
      <c r="AB310" s="281"/>
      <c r="AC310" s="281"/>
      <c r="AD310" s="281"/>
      <c r="AE310" s="281"/>
      <c r="AF310" s="281"/>
      <c r="AG310" s="281"/>
      <c r="AH310" s="281"/>
      <c r="AI310" s="281"/>
      <c r="AJ310" s="281"/>
      <c r="AK310" s="281"/>
      <c r="AL310" s="281"/>
      <c r="AM310" s="281"/>
      <c r="AN310" s="281"/>
      <c r="AO310" s="89"/>
      <c r="AP310" s="16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</row>
    <row r="311" spans="1:80" s="4" customFormat="1">
      <c r="A311" s="280"/>
      <c r="B311" s="281"/>
      <c r="C311" s="281"/>
      <c r="D311" s="281"/>
      <c r="E311" s="281"/>
      <c r="F311" s="281"/>
      <c r="G311" s="281"/>
      <c r="H311" s="281"/>
      <c r="I311" s="281"/>
      <c r="J311" s="281"/>
      <c r="K311" s="281"/>
      <c r="L311" s="281"/>
      <c r="M311" s="281"/>
      <c r="N311" s="281"/>
      <c r="O311" s="281"/>
      <c r="P311" s="281"/>
      <c r="Q311" s="281"/>
      <c r="R311" s="281"/>
      <c r="S311" s="281"/>
      <c r="T311" s="281"/>
      <c r="U311" s="281"/>
      <c r="V311" s="281"/>
      <c r="W311" s="281"/>
      <c r="X311" s="281"/>
      <c r="Y311" s="281"/>
      <c r="Z311" s="281"/>
      <c r="AA311" s="281"/>
      <c r="AB311" s="281"/>
      <c r="AC311" s="281"/>
      <c r="AD311" s="281"/>
      <c r="AE311" s="281"/>
      <c r="AF311" s="281"/>
      <c r="AG311" s="281"/>
      <c r="AH311" s="281"/>
      <c r="AI311" s="281"/>
      <c r="AJ311" s="281"/>
      <c r="AK311" s="281"/>
      <c r="AL311" s="281"/>
      <c r="AM311" s="281"/>
      <c r="AN311" s="281"/>
      <c r="AO311" s="89"/>
      <c r="AP311" s="16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</row>
    <row r="312" spans="1:80" s="4" customFormat="1">
      <c r="A312" s="280"/>
      <c r="B312" s="281"/>
      <c r="C312" s="281"/>
      <c r="D312" s="281"/>
      <c r="E312" s="281"/>
      <c r="F312" s="281"/>
      <c r="G312" s="281"/>
      <c r="H312" s="281"/>
      <c r="I312" s="281"/>
      <c r="J312" s="281"/>
      <c r="K312" s="281"/>
      <c r="L312" s="281"/>
      <c r="M312" s="281"/>
      <c r="N312" s="281"/>
      <c r="O312" s="281"/>
      <c r="P312" s="281"/>
      <c r="Q312" s="281"/>
      <c r="R312" s="281"/>
      <c r="S312" s="281"/>
      <c r="T312" s="281"/>
      <c r="U312" s="281"/>
      <c r="V312" s="281"/>
      <c r="W312" s="281"/>
      <c r="X312" s="281"/>
      <c r="Y312" s="281"/>
      <c r="Z312" s="281"/>
      <c r="AA312" s="281"/>
      <c r="AB312" s="281"/>
      <c r="AC312" s="281"/>
      <c r="AD312" s="281"/>
      <c r="AE312" s="281"/>
      <c r="AF312" s="281"/>
      <c r="AG312" s="281"/>
      <c r="AH312" s="281"/>
      <c r="AI312" s="281"/>
      <c r="AJ312" s="281"/>
      <c r="AK312" s="281"/>
      <c r="AL312" s="281"/>
      <c r="AM312" s="281"/>
      <c r="AN312" s="281"/>
      <c r="AO312" s="89"/>
      <c r="AP312" s="16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</row>
    <row r="313" spans="1:80" s="4" customFormat="1">
      <c r="A313" s="280"/>
      <c r="B313" s="281"/>
      <c r="C313" s="281"/>
      <c r="D313" s="281"/>
      <c r="E313" s="281"/>
      <c r="F313" s="281"/>
      <c r="G313" s="281"/>
      <c r="H313" s="281"/>
      <c r="I313" s="281"/>
      <c r="J313" s="281"/>
      <c r="K313" s="281"/>
      <c r="L313" s="281"/>
      <c r="M313" s="281"/>
      <c r="N313" s="281"/>
      <c r="O313" s="281"/>
      <c r="P313" s="281"/>
      <c r="Q313" s="281"/>
      <c r="R313" s="281"/>
      <c r="S313" s="281"/>
      <c r="T313" s="281"/>
      <c r="U313" s="281"/>
      <c r="V313" s="281"/>
      <c r="W313" s="281"/>
      <c r="X313" s="281"/>
      <c r="Y313" s="281"/>
      <c r="Z313" s="281"/>
      <c r="AA313" s="281"/>
      <c r="AB313" s="281"/>
      <c r="AC313" s="281"/>
      <c r="AD313" s="281"/>
      <c r="AE313" s="281"/>
      <c r="AF313" s="281"/>
      <c r="AG313" s="281"/>
      <c r="AH313" s="281"/>
      <c r="AI313" s="281"/>
      <c r="AJ313" s="281"/>
      <c r="AK313" s="281"/>
      <c r="AL313" s="281"/>
      <c r="AM313" s="281"/>
      <c r="AN313" s="281"/>
      <c r="AO313" s="89"/>
      <c r="AP313" s="16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</row>
    <row r="314" spans="1:80" s="4" customFormat="1">
      <c r="A314" s="280"/>
      <c r="B314" s="281"/>
      <c r="C314" s="281"/>
      <c r="D314" s="281"/>
      <c r="E314" s="281"/>
      <c r="F314" s="281"/>
      <c r="G314" s="281"/>
      <c r="H314" s="281"/>
      <c r="I314" s="281"/>
      <c r="J314" s="281"/>
      <c r="K314" s="281"/>
      <c r="L314" s="281"/>
      <c r="M314" s="281"/>
      <c r="N314" s="281"/>
      <c r="O314" s="281"/>
      <c r="P314" s="281"/>
      <c r="Q314" s="281"/>
      <c r="R314" s="281"/>
      <c r="S314" s="281"/>
      <c r="T314" s="281"/>
      <c r="U314" s="281"/>
      <c r="V314" s="281"/>
      <c r="W314" s="281"/>
      <c r="X314" s="281"/>
      <c r="Y314" s="281"/>
      <c r="Z314" s="281"/>
      <c r="AA314" s="281"/>
      <c r="AB314" s="281"/>
      <c r="AC314" s="281"/>
      <c r="AD314" s="281"/>
      <c r="AE314" s="281"/>
      <c r="AF314" s="281"/>
      <c r="AG314" s="281"/>
      <c r="AH314" s="281"/>
      <c r="AI314" s="281"/>
      <c r="AJ314" s="281"/>
      <c r="AK314" s="281"/>
      <c r="AL314" s="281"/>
      <c r="AM314" s="281"/>
      <c r="AN314" s="281"/>
      <c r="AO314" s="89"/>
      <c r="AP314" s="16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</row>
    <row r="315" spans="1:80" s="4" customFormat="1">
      <c r="A315" s="280"/>
      <c r="B315" s="281"/>
      <c r="C315" s="281"/>
      <c r="D315" s="281"/>
      <c r="E315" s="281"/>
      <c r="F315" s="281"/>
      <c r="G315" s="281"/>
      <c r="H315" s="281"/>
      <c r="I315" s="281"/>
      <c r="J315" s="281"/>
      <c r="K315" s="281"/>
      <c r="L315" s="281"/>
      <c r="M315" s="281"/>
      <c r="N315" s="281"/>
      <c r="O315" s="281"/>
      <c r="P315" s="281"/>
      <c r="Q315" s="281"/>
      <c r="R315" s="281"/>
      <c r="S315" s="281"/>
      <c r="T315" s="281"/>
      <c r="U315" s="281"/>
      <c r="V315" s="281"/>
      <c r="W315" s="281"/>
      <c r="X315" s="281"/>
      <c r="Y315" s="281"/>
      <c r="Z315" s="281"/>
      <c r="AA315" s="281"/>
      <c r="AB315" s="281"/>
      <c r="AC315" s="281"/>
      <c r="AD315" s="281"/>
      <c r="AE315" s="281"/>
      <c r="AF315" s="281"/>
      <c r="AG315" s="281"/>
      <c r="AH315" s="281"/>
      <c r="AI315" s="281"/>
      <c r="AJ315" s="281"/>
      <c r="AK315" s="281"/>
      <c r="AL315" s="281"/>
      <c r="AM315" s="281"/>
      <c r="AN315" s="281"/>
      <c r="AO315" s="89"/>
      <c r="AP315" s="16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</row>
    <row r="316" spans="1:80" s="4" customFormat="1">
      <c r="A316" s="280"/>
      <c r="B316" s="281"/>
      <c r="C316" s="281"/>
      <c r="D316" s="281"/>
      <c r="E316" s="281"/>
      <c r="F316" s="281"/>
      <c r="G316" s="281"/>
      <c r="H316" s="281"/>
      <c r="I316" s="281"/>
      <c r="J316" s="281"/>
      <c r="K316" s="281"/>
      <c r="L316" s="281"/>
      <c r="M316" s="281"/>
      <c r="N316" s="281"/>
      <c r="O316" s="281"/>
      <c r="P316" s="281"/>
      <c r="Q316" s="281"/>
      <c r="R316" s="281"/>
      <c r="S316" s="281"/>
      <c r="T316" s="281"/>
      <c r="U316" s="281"/>
      <c r="V316" s="281"/>
      <c r="W316" s="281"/>
      <c r="X316" s="281"/>
      <c r="Y316" s="281"/>
      <c r="Z316" s="281"/>
      <c r="AA316" s="281"/>
      <c r="AB316" s="281"/>
      <c r="AC316" s="281"/>
      <c r="AD316" s="281"/>
      <c r="AE316" s="281"/>
      <c r="AF316" s="281"/>
      <c r="AG316" s="281"/>
      <c r="AH316" s="281"/>
      <c r="AI316" s="281"/>
      <c r="AJ316" s="281"/>
      <c r="AK316" s="281"/>
      <c r="AL316" s="281"/>
      <c r="AM316" s="281"/>
      <c r="AN316" s="281"/>
      <c r="AO316" s="89"/>
      <c r="AP316" s="16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</row>
    <row r="317" spans="1:80" s="4" customFormat="1">
      <c r="A317" s="280"/>
      <c r="B317" s="281"/>
      <c r="C317" s="281"/>
      <c r="D317" s="281"/>
      <c r="E317" s="281"/>
      <c r="F317" s="281"/>
      <c r="G317" s="281"/>
      <c r="H317" s="281"/>
      <c r="I317" s="281"/>
      <c r="J317" s="281"/>
      <c r="K317" s="281"/>
      <c r="L317" s="281"/>
      <c r="M317" s="281"/>
      <c r="N317" s="281"/>
      <c r="O317" s="281"/>
      <c r="P317" s="281"/>
      <c r="Q317" s="281"/>
      <c r="R317" s="281"/>
      <c r="S317" s="281"/>
      <c r="T317" s="281"/>
      <c r="U317" s="281"/>
      <c r="V317" s="281"/>
      <c r="W317" s="281"/>
      <c r="X317" s="281"/>
      <c r="Y317" s="281"/>
      <c r="Z317" s="281"/>
      <c r="AA317" s="281"/>
      <c r="AB317" s="281"/>
      <c r="AC317" s="281"/>
      <c r="AD317" s="281"/>
      <c r="AE317" s="281"/>
      <c r="AF317" s="281"/>
      <c r="AG317" s="281"/>
      <c r="AH317" s="281"/>
      <c r="AI317" s="281"/>
      <c r="AJ317" s="281"/>
      <c r="AK317" s="281"/>
      <c r="AL317" s="281"/>
      <c r="AM317" s="281"/>
      <c r="AN317" s="281"/>
      <c r="AO317" s="89"/>
      <c r="AP317" s="16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</row>
    <row r="318" spans="1:80" s="4" customFormat="1">
      <c r="A318" s="280"/>
      <c r="B318" s="281"/>
      <c r="C318" s="281"/>
      <c r="D318" s="281"/>
      <c r="E318" s="281"/>
      <c r="F318" s="281"/>
      <c r="G318" s="281"/>
      <c r="H318" s="281"/>
      <c r="I318" s="281"/>
      <c r="J318" s="281"/>
      <c r="K318" s="281"/>
      <c r="L318" s="281"/>
      <c r="M318" s="281"/>
      <c r="N318" s="281"/>
      <c r="O318" s="281"/>
      <c r="P318" s="281"/>
      <c r="Q318" s="281"/>
      <c r="R318" s="281"/>
      <c r="S318" s="281"/>
      <c r="T318" s="281"/>
      <c r="U318" s="281"/>
      <c r="V318" s="281"/>
      <c r="W318" s="281"/>
      <c r="X318" s="281"/>
      <c r="Y318" s="281"/>
      <c r="Z318" s="281"/>
      <c r="AA318" s="281"/>
      <c r="AB318" s="281"/>
      <c r="AC318" s="281"/>
      <c r="AD318" s="281"/>
      <c r="AE318" s="281"/>
      <c r="AF318" s="281"/>
      <c r="AG318" s="281"/>
      <c r="AH318" s="281"/>
      <c r="AI318" s="281"/>
      <c r="AJ318" s="281"/>
      <c r="AK318" s="281"/>
      <c r="AL318" s="281"/>
      <c r="AM318" s="281"/>
      <c r="AN318" s="281"/>
      <c r="AO318" s="89"/>
      <c r="AP318" s="16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</row>
    <row r="319" spans="1:80" s="4" customFormat="1">
      <c r="A319" s="280"/>
      <c r="B319" s="281"/>
      <c r="C319" s="281"/>
      <c r="D319" s="281"/>
      <c r="E319" s="281"/>
      <c r="F319" s="281"/>
      <c r="G319" s="281"/>
      <c r="H319" s="281"/>
      <c r="I319" s="281"/>
      <c r="J319" s="281"/>
      <c r="K319" s="281"/>
      <c r="L319" s="281"/>
      <c r="M319" s="281"/>
      <c r="N319" s="281"/>
      <c r="O319" s="281"/>
      <c r="P319" s="281"/>
      <c r="Q319" s="281"/>
      <c r="R319" s="281"/>
      <c r="S319" s="281"/>
      <c r="T319" s="281"/>
      <c r="U319" s="281"/>
      <c r="V319" s="281"/>
      <c r="W319" s="281"/>
      <c r="X319" s="281"/>
      <c r="Y319" s="281"/>
      <c r="Z319" s="281"/>
      <c r="AA319" s="281"/>
      <c r="AB319" s="281"/>
      <c r="AC319" s="281"/>
      <c r="AD319" s="281"/>
      <c r="AE319" s="281"/>
      <c r="AF319" s="281"/>
      <c r="AG319" s="281"/>
      <c r="AH319" s="281"/>
      <c r="AI319" s="281"/>
      <c r="AJ319" s="281"/>
      <c r="AK319" s="281"/>
      <c r="AL319" s="281"/>
      <c r="AM319" s="281"/>
      <c r="AN319" s="281"/>
      <c r="AO319" s="89"/>
      <c r="AP319" s="16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</row>
    <row r="320" spans="1:80" s="4" customFormat="1">
      <c r="A320" s="280"/>
      <c r="B320" s="281"/>
      <c r="C320" s="281"/>
      <c r="D320" s="281"/>
      <c r="E320" s="281"/>
      <c r="F320" s="281"/>
      <c r="G320" s="281"/>
      <c r="H320" s="281"/>
      <c r="I320" s="281"/>
      <c r="J320" s="281"/>
      <c r="K320" s="281"/>
      <c r="L320" s="281"/>
      <c r="M320" s="281"/>
      <c r="N320" s="281"/>
      <c r="O320" s="281"/>
      <c r="P320" s="281"/>
      <c r="Q320" s="281"/>
      <c r="R320" s="281"/>
      <c r="S320" s="281"/>
      <c r="T320" s="281"/>
      <c r="U320" s="281"/>
      <c r="V320" s="281"/>
      <c r="W320" s="281"/>
      <c r="X320" s="281"/>
      <c r="Y320" s="281"/>
      <c r="Z320" s="281"/>
      <c r="AA320" s="281"/>
      <c r="AB320" s="281"/>
      <c r="AC320" s="281"/>
      <c r="AD320" s="281"/>
      <c r="AE320" s="281"/>
      <c r="AF320" s="281"/>
      <c r="AG320" s="281"/>
      <c r="AH320" s="281"/>
      <c r="AI320" s="281"/>
      <c r="AJ320" s="281"/>
      <c r="AK320" s="281"/>
      <c r="AL320" s="281"/>
      <c r="AM320" s="281"/>
      <c r="AN320" s="281"/>
      <c r="AO320" s="89"/>
      <c r="AP320" s="16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</row>
    <row r="321" spans="1:80" s="4" customFormat="1">
      <c r="A321" s="280"/>
      <c r="B321" s="281"/>
      <c r="C321" s="281"/>
      <c r="D321" s="281"/>
      <c r="E321" s="281"/>
      <c r="F321" s="281"/>
      <c r="G321" s="281"/>
      <c r="H321" s="281"/>
      <c r="I321" s="281"/>
      <c r="J321" s="281"/>
      <c r="K321" s="281"/>
      <c r="L321" s="281"/>
      <c r="M321" s="281"/>
      <c r="N321" s="281"/>
      <c r="O321" s="281"/>
      <c r="P321" s="281"/>
      <c r="Q321" s="281"/>
      <c r="R321" s="281"/>
      <c r="S321" s="281"/>
      <c r="T321" s="281"/>
      <c r="U321" s="281"/>
      <c r="V321" s="281"/>
      <c r="W321" s="281"/>
      <c r="X321" s="281"/>
      <c r="Y321" s="281"/>
      <c r="Z321" s="281"/>
      <c r="AA321" s="281"/>
      <c r="AB321" s="281"/>
      <c r="AC321" s="281"/>
      <c r="AD321" s="281"/>
      <c r="AE321" s="281"/>
      <c r="AF321" s="281"/>
      <c r="AG321" s="281"/>
      <c r="AH321" s="281"/>
      <c r="AI321" s="281"/>
      <c r="AJ321" s="281"/>
      <c r="AK321" s="281"/>
      <c r="AL321" s="281"/>
      <c r="AM321" s="281"/>
      <c r="AN321" s="281"/>
      <c r="AO321" s="89"/>
      <c r="AP321" s="16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</row>
    <row r="322" spans="1:80" s="4" customFormat="1">
      <c r="A322" s="280"/>
      <c r="B322" s="281"/>
      <c r="C322" s="281"/>
      <c r="D322" s="281"/>
      <c r="E322" s="281"/>
      <c r="F322" s="281"/>
      <c r="G322" s="281"/>
      <c r="H322" s="281"/>
      <c r="I322" s="281"/>
      <c r="J322" s="281"/>
      <c r="K322" s="281"/>
      <c r="L322" s="281"/>
      <c r="M322" s="281"/>
      <c r="N322" s="281"/>
      <c r="O322" s="281"/>
      <c r="P322" s="281"/>
      <c r="Q322" s="281"/>
      <c r="R322" s="281"/>
      <c r="S322" s="281"/>
      <c r="T322" s="281"/>
      <c r="U322" s="281"/>
      <c r="V322" s="281"/>
      <c r="W322" s="281"/>
      <c r="X322" s="281"/>
      <c r="Y322" s="281"/>
      <c r="Z322" s="281"/>
      <c r="AA322" s="281"/>
      <c r="AB322" s="281"/>
      <c r="AC322" s="281"/>
      <c r="AD322" s="281"/>
      <c r="AE322" s="281"/>
      <c r="AF322" s="281"/>
      <c r="AG322" s="281"/>
      <c r="AH322" s="281"/>
      <c r="AI322" s="281"/>
      <c r="AJ322" s="281"/>
      <c r="AK322" s="281"/>
      <c r="AL322" s="281"/>
      <c r="AM322" s="281"/>
      <c r="AN322" s="281"/>
      <c r="AO322" s="89"/>
      <c r="AP322" s="16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</row>
    <row r="323" spans="1:80" s="4" customFormat="1">
      <c r="A323" s="280"/>
      <c r="B323" s="281"/>
      <c r="C323" s="281"/>
      <c r="D323" s="281"/>
      <c r="E323" s="281"/>
      <c r="F323" s="281"/>
      <c r="G323" s="281"/>
      <c r="H323" s="281"/>
      <c r="I323" s="281"/>
      <c r="J323" s="281"/>
      <c r="K323" s="281"/>
      <c r="L323" s="281"/>
      <c r="M323" s="281"/>
      <c r="N323" s="281"/>
      <c r="O323" s="281"/>
      <c r="P323" s="281"/>
      <c r="Q323" s="281"/>
      <c r="R323" s="281"/>
      <c r="S323" s="281"/>
      <c r="T323" s="281"/>
      <c r="U323" s="281"/>
      <c r="V323" s="281"/>
      <c r="W323" s="281"/>
      <c r="X323" s="281"/>
      <c r="Y323" s="281"/>
      <c r="Z323" s="281"/>
      <c r="AA323" s="281"/>
      <c r="AB323" s="281"/>
      <c r="AC323" s="281"/>
      <c r="AD323" s="281"/>
      <c r="AE323" s="281"/>
      <c r="AF323" s="281"/>
      <c r="AG323" s="281"/>
      <c r="AH323" s="281"/>
      <c r="AI323" s="281"/>
      <c r="AJ323" s="281"/>
      <c r="AK323" s="281"/>
      <c r="AL323" s="281"/>
      <c r="AM323" s="281"/>
      <c r="AN323" s="281"/>
      <c r="AO323" s="89"/>
      <c r="AP323" s="16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</row>
    <row r="324" spans="1:80" s="4" customFormat="1">
      <c r="A324" s="280"/>
      <c r="B324" s="281"/>
      <c r="C324" s="281"/>
      <c r="D324" s="281"/>
      <c r="E324" s="281"/>
      <c r="F324" s="281"/>
      <c r="G324" s="281"/>
      <c r="H324" s="281"/>
      <c r="I324" s="281"/>
      <c r="J324" s="281"/>
      <c r="K324" s="281"/>
      <c r="L324" s="281"/>
      <c r="M324" s="281"/>
      <c r="N324" s="281"/>
      <c r="O324" s="281"/>
      <c r="P324" s="281"/>
      <c r="Q324" s="281"/>
      <c r="R324" s="281"/>
      <c r="S324" s="281"/>
      <c r="T324" s="281"/>
      <c r="U324" s="281"/>
      <c r="V324" s="281"/>
      <c r="W324" s="281"/>
      <c r="X324" s="281"/>
      <c r="Y324" s="281"/>
      <c r="Z324" s="281"/>
      <c r="AA324" s="281"/>
      <c r="AB324" s="281"/>
      <c r="AC324" s="281"/>
      <c r="AD324" s="281"/>
      <c r="AE324" s="281"/>
      <c r="AF324" s="281"/>
      <c r="AG324" s="281"/>
      <c r="AH324" s="281"/>
      <c r="AI324" s="281"/>
      <c r="AJ324" s="281"/>
      <c r="AK324" s="281"/>
      <c r="AL324" s="281"/>
      <c r="AM324" s="281"/>
      <c r="AN324" s="281"/>
      <c r="AO324" s="89"/>
      <c r="AP324" s="16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</row>
    <row r="325" spans="1:80" s="4" customFormat="1">
      <c r="A325" s="280"/>
      <c r="B325" s="281"/>
      <c r="C325" s="281"/>
      <c r="D325" s="281"/>
      <c r="E325" s="281"/>
      <c r="F325" s="281"/>
      <c r="G325" s="281"/>
      <c r="H325" s="281"/>
      <c r="I325" s="281"/>
      <c r="J325" s="281"/>
      <c r="K325" s="281"/>
      <c r="L325" s="281"/>
      <c r="M325" s="281"/>
      <c r="N325" s="281"/>
      <c r="O325" s="281"/>
      <c r="P325" s="281"/>
      <c r="Q325" s="281"/>
      <c r="R325" s="281"/>
      <c r="S325" s="281"/>
      <c r="T325" s="281"/>
      <c r="U325" s="281"/>
      <c r="V325" s="281"/>
      <c r="W325" s="281"/>
      <c r="X325" s="281"/>
      <c r="Y325" s="281"/>
      <c r="Z325" s="281"/>
      <c r="AA325" s="281"/>
      <c r="AB325" s="281"/>
      <c r="AC325" s="281"/>
      <c r="AD325" s="281"/>
      <c r="AE325" s="281"/>
      <c r="AF325" s="281"/>
      <c r="AG325" s="281"/>
      <c r="AH325" s="281"/>
      <c r="AI325" s="281"/>
      <c r="AJ325" s="281"/>
      <c r="AK325" s="281"/>
      <c r="AL325" s="281"/>
      <c r="AM325" s="281"/>
      <c r="AN325" s="281"/>
      <c r="AO325" s="89"/>
      <c r="AP325" s="16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</row>
    <row r="326" spans="1:80" s="4" customFormat="1">
      <c r="A326" s="280"/>
      <c r="B326" s="281"/>
      <c r="C326" s="281"/>
      <c r="D326" s="281"/>
      <c r="E326" s="281"/>
      <c r="F326" s="281"/>
      <c r="G326" s="281"/>
      <c r="H326" s="281"/>
      <c r="I326" s="281"/>
      <c r="J326" s="281"/>
      <c r="K326" s="281"/>
      <c r="L326" s="281"/>
      <c r="M326" s="281"/>
      <c r="N326" s="281"/>
      <c r="O326" s="281"/>
      <c r="P326" s="281"/>
      <c r="Q326" s="281"/>
      <c r="R326" s="281"/>
      <c r="S326" s="281"/>
      <c r="T326" s="281"/>
      <c r="U326" s="281"/>
      <c r="V326" s="281"/>
      <c r="W326" s="281"/>
      <c r="X326" s="281"/>
      <c r="Y326" s="281"/>
      <c r="Z326" s="281"/>
      <c r="AA326" s="281"/>
      <c r="AB326" s="281"/>
      <c r="AC326" s="281"/>
      <c r="AD326" s="281"/>
      <c r="AE326" s="281"/>
      <c r="AF326" s="281"/>
      <c r="AG326" s="281"/>
      <c r="AH326" s="281"/>
      <c r="AI326" s="281"/>
      <c r="AJ326" s="281"/>
      <c r="AK326" s="281"/>
      <c r="AL326" s="281"/>
      <c r="AM326" s="281"/>
      <c r="AN326" s="281"/>
      <c r="AO326" s="89"/>
      <c r="AP326" s="16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</row>
    <row r="327" spans="1:80" s="4" customFormat="1">
      <c r="A327" s="280"/>
      <c r="B327" s="281"/>
      <c r="C327" s="281"/>
      <c r="D327" s="281"/>
      <c r="E327" s="281"/>
      <c r="F327" s="281"/>
      <c r="G327" s="281"/>
      <c r="H327" s="281"/>
      <c r="I327" s="281"/>
      <c r="J327" s="281"/>
      <c r="K327" s="281"/>
      <c r="L327" s="281"/>
      <c r="M327" s="281"/>
      <c r="N327" s="281"/>
      <c r="O327" s="281"/>
      <c r="P327" s="281"/>
      <c r="Q327" s="281"/>
      <c r="R327" s="281"/>
      <c r="S327" s="281"/>
      <c r="T327" s="281"/>
      <c r="U327" s="281"/>
      <c r="V327" s="281"/>
      <c r="W327" s="281"/>
      <c r="X327" s="281"/>
      <c r="Y327" s="281"/>
      <c r="Z327" s="281"/>
      <c r="AA327" s="281"/>
      <c r="AB327" s="281"/>
      <c r="AC327" s="281"/>
      <c r="AD327" s="281"/>
      <c r="AE327" s="281"/>
      <c r="AF327" s="281"/>
      <c r="AG327" s="281"/>
      <c r="AH327" s="281"/>
      <c r="AI327" s="281"/>
      <c r="AJ327" s="281"/>
      <c r="AK327" s="281"/>
      <c r="AL327" s="281"/>
      <c r="AM327" s="281"/>
      <c r="AN327" s="281"/>
      <c r="AO327" s="89"/>
      <c r="AP327" s="16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</row>
    <row r="328" spans="1:80" s="4" customFormat="1">
      <c r="A328" s="280"/>
      <c r="B328" s="281"/>
      <c r="C328" s="281"/>
      <c r="D328" s="281"/>
      <c r="E328" s="281"/>
      <c r="F328" s="281"/>
      <c r="G328" s="281"/>
      <c r="H328" s="281"/>
      <c r="I328" s="281"/>
      <c r="J328" s="281"/>
      <c r="K328" s="281"/>
      <c r="L328" s="281"/>
      <c r="M328" s="281"/>
      <c r="N328" s="281"/>
      <c r="O328" s="281"/>
      <c r="P328" s="281"/>
      <c r="Q328" s="281"/>
      <c r="R328" s="281"/>
      <c r="S328" s="281"/>
      <c r="T328" s="281"/>
      <c r="U328" s="281"/>
      <c r="V328" s="281"/>
      <c r="W328" s="281"/>
      <c r="X328" s="281"/>
      <c r="Y328" s="281"/>
      <c r="Z328" s="281"/>
      <c r="AA328" s="281"/>
      <c r="AB328" s="281"/>
      <c r="AC328" s="281"/>
      <c r="AD328" s="281"/>
      <c r="AE328" s="281"/>
      <c r="AF328" s="281"/>
      <c r="AG328" s="281"/>
      <c r="AH328" s="281"/>
      <c r="AI328" s="281"/>
      <c r="AJ328" s="281"/>
      <c r="AK328" s="281"/>
      <c r="AL328" s="281"/>
      <c r="AM328" s="281"/>
      <c r="AN328" s="281"/>
      <c r="AO328" s="89"/>
      <c r="AP328" s="16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</row>
    <row r="329" spans="1:80" s="4" customFormat="1">
      <c r="A329" s="280"/>
      <c r="B329" s="281"/>
      <c r="C329" s="281"/>
      <c r="D329" s="281"/>
      <c r="E329" s="281"/>
      <c r="F329" s="281"/>
      <c r="G329" s="281"/>
      <c r="H329" s="281"/>
      <c r="I329" s="281"/>
      <c r="J329" s="281"/>
      <c r="K329" s="281"/>
      <c r="L329" s="281"/>
      <c r="M329" s="281"/>
      <c r="N329" s="281"/>
      <c r="O329" s="281"/>
      <c r="P329" s="281"/>
      <c r="Q329" s="281"/>
      <c r="R329" s="281"/>
      <c r="S329" s="281"/>
      <c r="T329" s="281"/>
      <c r="U329" s="281"/>
      <c r="V329" s="281"/>
      <c r="W329" s="281"/>
      <c r="X329" s="281"/>
      <c r="Y329" s="281"/>
      <c r="Z329" s="281"/>
      <c r="AA329" s="281"/>
      <c r="AB329" s="281"/>
      <c r="AC329" s="281"/>
      <c r="AD329" s="281"/>
      <c r="AE329" s="281"/>
      <c r="AF329" s="281"/>
      <c r="AG329" s="281"/>
      <c r="AH329" s="281"/>
      <c r="AI329" s="281"/>
      <c r="AJ329" s="281"/>
      <c r="AK329" s="281"/>
      <c r="AL329" s="281"/>
      <c r="AM329" s="281"/>
      <c r="AN329" s="281"/>
      <c r="AO329" s="89"/>
      <c r="AP329" s="16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</row>
    <row r="330" spans="1:80" s="4" customFormat="1">
      <c r="A330" s="280"/>
      <c r="B330" s="281"/>
      <c r="C330" s="281"/>
      <c r="D330" s="281"/>
      <c r="E330" s="281"/>
      <c r="F330" s="281"/>
      <c r="G330" s="281"/>
      <c r="H330" s="281"/>
      <c r="I330" s="281"/>
      <c r="J330" s="281"/>
      <c r="K330" s="281"/>
      <c r="L330" s="281"/>
      <c r="M330" s="281"/>
      <c r="N330" s="281"/>
      <c r="O330" s="281"/>
      <c r="P330" s="281"/>
      <c r="Q330" s="281"/>
      <c r="R330" s="281"/>
      <c r="S330" s="281"/>
      <c r="T330" s="281"/>
      <c r="U330" s="281"/>
      <c r="V330" s="281"/>
      <c r="W330" s="281"/>
      <c r="X330" s="281"/>
      <c r="Y330" s="281"/>
      <c r="Z330" s="281"/>
      <c r="AA330" s="281"/>
      <c r="AB330" s="281"/>
      <c r="AC330" s="281"/>
      <c r="AD330" s="281"/>
      <c r="AE330" s="281"/>
      <c r="AF330" s="281"/>
      <c r="AG330" s="281"/>
      <c r="AH330" s="281"/>
      <c r="AI330" s="281"/>
      <c r="AJ330" s="281"/>
      <c r="AK330" s="281"/>
      <c r="AL330" s="281"/>
      <c r="AM330" s="281"/>
      <c r="AN330" s="281"/>
      <c r="AO330" s="89"/>
      <c r="AP330" s="16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</row>
    <row r="331" spans="1:80" s="4" customFormat="1">
      <c r="A331" s="280"/>
      <c r="B331" s="281"/>
      <c r="C331" s="281"/>
      <c r="D331" s="281"/>
      <c r="E331" s="281"/>
      <c r="F331" s="281"/>
      <c r="G331" s="281"/>
      <c r="H331" s="281"/>
      <c r="I331" s="281"/>
      <c r="J331" s="281"/>
      <c r="K331" s="281"/>
      <c r="L331" s="281"/>
      <c r="M331" s="281"/>
      <c r="N331" s="281"/>
      <c r="O331" s="281"/>
      <c r="P331" s="281"/>
      <c r="Q331" s="281"/>
      <c r="R331" s="281"/>
      <c r="S331" s="281"/>
      <c r="T331" s="281"/>
      <c r="U331" s="281"/>
      <c r="V331" s="281"/>
      <c r="W331" s="281"/>
      <c r="X331" s="281"/>
      <c r="Y331" s="281"/>
      <c r="Z331" s="281"/>
      <c r="AA331" s="281"/>
      <c r="AB331" s="281"/>
      <c r="AC331" s="281"/>
      <c r="AD331" s="281"/>
      <c r="AE331" s="281"/>
      <c r="AF331" s="281"/>
      <c r="AG331" s="281"/>
      <c r="AH331" s="281"/>
      <c r="AI331" s="281"/>
      <c r="AJ331" s="281"/>
      <c r="AK331" s="281"/>
      <c r="AL331" s="281"/>
      <c r="AM331" s="281"/>
      <c r="AN331" s="281"/>
      <c r="AO331" s="89"/>
      <c r="AP331" s="16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</row>
    <row r="332" spans="1:80" s="4" customFormat="1">
      <c r="A332" s="280"/>
      <c r="B332" s="281"/>
      <c r="C332" s="281"/>
      <c r="D332" s="281"/>
      <c r="E332" s="281"/>
      <c r="F332" s="281"/>
      <c r="G332" s="281"/>
      <c r="H332" s="281"/>
      <c r="I332" s="281"/>
      <c r="J332" s="281"/>
      <c r="K332" s="281"/>
      <c r="L332" s="281"/>
      <c r="M332" s="281"/>
      <c r="N332" s="281"/>
      <c r="O332" s="281"/>
      <c r="P332" s="281"/>
      <c r="Q332" s="281"/>
      <c r="R332" s="281"/>
      <c r="S332" s="281"/>
      <c r="T332" s="281"/>
      <c r="U332" s="281"/>
      <c r="V332" s="281"/>
      <c r="W332" s="281"/>
      <c r="X332" s="281"/>
      <c r="Y332" s="281"/>
      <c r="Z332" s="281"/>
      <c r="AA332" s="281"/>
      <c r="AB332" s="281"/>
      <c r="AC332" s="281"/>
      <c r="AD332" s="281"/>
      <c r="AE332" s="281"/>
      <c r="AF332" s="281"/>
      <c r="AG332" s="281"/>
      <c r="AH332" s="281"/>
      <c r="AI332" s="281"/>
      <c r="AJ332" s="281"/>
      <c r="AK332" s="281"/>
      <c r="AL332" s="281"/>
      <c r="AM332" s="281"/>
      <c r="AN332" s="281"/>
      <c r="AO332" s="89"/>
      <c r="AP332" s="16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</row>
    <row r="333" spans="1:80" s="4" customFormat="1">
      <c r="A333" s="280"/>
      <c r="B333" s="281"/>
      <c r="C333" s="281"/>
      <c r="D333" s="281"/>
      <c r="E333" s="281"/>
      <c r="F333" s="281"/>
      <c r="G333" s="281"/>
      <c r="H333" s="281"/>
      <c r="I333" s="281"/>
      <c r="J333" s="281"/>
      <c r="K333" s="281"/>
      <c r="L333" s="281"/>
      <c r="M333" s="281"/>
      <c r="N333" s="281"/>
      <c r="O333" s="281"/>
      <c r="P333" s="281"/>
      <c r="Q333" s="281"/>
      <c r="R333" s="281"/>
      <c r="S333" s="281"/>
      <c r="T333" s="281"/>
      <c r="U333" s="281"/>
      <c r="V333" s="281"/>
      <c r="W333" s="281"/>
      <c r="X333" s="281"/>
      <c r="Y333" s="281"/>
      <c r="Z333" s="281"/>
      <c r="AA333" s="281"/>
      <c r="AB333" s="281"/>
      <c r="AC333" s="281"/>
      <c r="AD333" s="281"/>
      <c r="AE333" s="281"/>
      <c r="AF333" s="281"/>
      <c r="AG333" s="281"/>
      <c r="AH333" s="281"/>
      <c r="AI333" s="281"/>
      <c r="AJ333" s="281"/>
      <c r="AK333" s="281"/>
      <c r="AL333" s="281"/>
      <c r="AM333" s="281"/>
      <c r="AN333" s="281"/>
      <c r="AO333" s="89"/>
      <c r="AP333" s="16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</row>
    <row r="334" spans="1:80" s="4" customFormat="1">
      <c r="A334" s="280"/>
      <c r="B334" s="281"/>
      <c r="C334" s="281"/>
      <c r="D334" s="281"/>
      <c r="E334" s="281"/>
      <c r="F334" s="281"/>
      <c r="G334" s="281"/>
      <c r="H334" s="281"/>
      <c r="I334" s="281"/>
      <c r="J334" s="281"/>
      <c r="K334" s="281"/>
      <c r="L334" s="281"/>
      <c r="M334" s="281"/>
      <c r="N334" s="281"/>
      <c r="O334" s="281"/>
      <c r="P334" s="281"/>
      <c r="Q334" s="281"/>
      <c r="R334" s="281"/>
      <c r="S334" s="281"/>
      <c r="T334" s="281"/>
      <c r="U334" s="281"/>
      <c r="V334" s="281"/>
      <c r="W334" s="281"/>
      <c r="X334" s="281"/>
      <c r="Y334" s="281"/>
      <c r="Z334" s="281"/>
      <c r="AA334" s="281"/>
      <c r="AB334" s="281"/>
      <c r="AC334" s="281"/>
      <c r="AD334" s="281"/>
      <c r="AE334" s="281"/>
      <c r="AF334" s="281"/>
      <c r="AG334" s="281"/>
      <c r="AH334" s="281"/>
      <c r="AI334" s="281"/>
      <c r="AJ334" s="281"/>
      <c r="AK334" s="281"/>
      <c r="AL334" s="281"/>
      <c r="AM334" s="281"/>
      <c r="AN334" s="281"/>
      <c r="AO334" s="89"/>
      <c r="AP334" s="16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</row>
    <row r="335" spans="1:80" s="4" customFormat="1">
      <c r="A335" s="280"/>
      <c r="B335" s="281"/>
      <c r="C335" s="281"/>
      <c r="D335" s="281"/>
      <c r="E335" s="281"/>
      <c r="F335" s="281"/>
      <c r="G335" s="281"/>
      <c r="H335" s="281"/>
      <c r="I335" s="281"/>
      <c r="J335" s="281"/>
      <c r="K335" s="281"/>
      <c r="L335" s="281"/>
      <c r="M335" s="281"/>
      <c r="N335" s="281"/>
      <c r="O335" s="281"/>
      <c r="P335" s="281"/>
      <c r="Q335" s="281"/>
      <c r="R335" s="281"/>
      <c r="S335" s="281"/>
      <c r="T335" s="281"/>
      <c r="U335" s="281"/>
      <c r="V335" s="281"/>
      <c r="W335" s="281"/>
      <c r="X335" s="281"/>
      <c r="Y335" s="281"/>
      <c r="Z335" s="281"/>
      <c r="AA335" s="281"/>
      <c r="AB335" s="281"/>
      <c r="AC335" s="281"/>
      <c r="AD335" s="281"/>
      <c r="AE335" s="281"/>
      <c r="AF335" s="281"/>
      <c r="AG335" s="281"/>
      <c r="AH335" s="281"/>
      <c r="AI335" s="281"/>
      <c r="AJ335" s="281"/>
      <c r="AK335" s="281"/>
      <c r="AL335" s="281"/>
      <c r="AM335" s="281"/>
      <c r="AN335" s="281"/>
      <c r="AO335" s="89"/>
      <c r="AP335" s="16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</row>
    <row r="336" spans="1:80" s="4" customFormat="1">
      <c r="A336" s="280"/>
      <c r="B336" s="281"/>
      <c r="C336" s="281"/>
      <c r="D336" s="281"/>
      <c r="E336" s="281"/>
      <c r="F336" s="281"/>
      <c r="G336" s="281"/>
      <c r="H336" s="281"/>
      <c r="I336" s="281"/>
      <c r="J336" s="281"/>
      <c r="K336" s="281"/>
      <c r="L336" s="281"/>
      <c r="M336" s="281"/>
      <c r="N336" s="281"/>
      <c r="O336" s="281"/>
      <c r="P336" s="281"/>
      <c r="Q336" s="281"/>
      <c r="R336" s="281"/>
      <c r="S336" s="281"/>
      <c r="T336" s="281"/>
      <c r="U336" s="281"/>
      <c r="V336" s="281"/>
      <c r="W336" s="281"/>
      <c r="X336" s="281"/>
      <c r="Y336" s="281"/>
      <c r="Z336" s="281"/>
      <c r="AA336" s="281"/>
      <c r="AB336" s="281"/>
      <c r="AC336" s="281"/>
      <c r="AD336" s="281"/>
      <c r="AE336" s="281"/>
      <c r="AF336" s="281"/>
      <c r="AG336" s="281"/>
      <c r="AH336" s="281"/>
      <c r="AI336" s="281"/>
      <c r="AJ336" s="281"/>
      <c r="AK336" s="281"/>
      <c r="AL336" s="281"/>
      <c r="AM336" s="281"/>
      <c r="AN336" s="281"/>
      <c r="AO336" s="89"/>
      <c r="AP336" s="16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</row>
    <row r="337" spans="1:80" s="4" customFormat="1">
      <c r="A337" s="280"/>
      <c r="B337" s="281"/>
      <c r="C337" s="281"/>
      <c r="D337" s="281"/>
      <c r="E337" s="281"/>
      <c r="F337" s="281"/>
      <c r="G337" s="281"/>
      <c r="H337" s="281"/>
      <c r="I337" s="281"/>
      <c r="J337" s="281"/>
      <c r="K337" s="281"/>
      <c r="L337" s="281"/>
      <c r="M337" s="281"/>
      <c r="N337" s="281"/>
      <c r="O337" s="281"/>
      <c r="P337" s="281"/>
      <c r="Q337" s="281"/>
      <c r="R337" s="281"/>
      <c r="S337" s="281"/>
      <c r="T337" s="281"/>
      <c r="U337" s="281"/>
      <c r="V337" s="281"/>
      <c r="W337" s="281"/>
      <c r="X337" s="281"/>
      <c r="Y337" s="281"/>
      <c r="Z337" s="281"/>
      <c r="AA337" s="281"/>
      <c r="AB337" s="281"/>
      <c r="AC337" s="281"/>
      <c r="AD337" s="281"/>
      <c r="AE337" s="281"/>
      <c r="AF337" s="281"/>
      <c r="AG337" s="281"/>
      <c r="AH337" s="281"/>
      <c r="AI337" s="281"/>
      <c r="AJ337" s="281"/>
      <c r="AK337" s="281"/>
      <c r="AL337" s="281"/>
      <c r="AM337" s="281"/>
      <c r="AN337" s="281"/>
      <c r="AO337" s="89"/>
      <c r="AP337" s="16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</row>
    <row r="338" spans="1:80" s="4" customFormat="1">
      <c r="A338" s="280"/>
      <c r="B338" s="281"/>
      <c r="C338" s="281"/>
      <c r="D338" s="281"/>
      <c r="E338" s="281"/>
      <c r="F338" s="281"/>
      <c r="G338" s="281"/>
      <c r="H338" s="281"/>
      <c r="I338" s="281"/>
      <c r="J338" s="281"/>
      <c r="K338" s="281"/>
      <c r="L338" s="281"/>
      <c r="M338" s="281"/>
      <c r="N338" s="281"/>
      <c r="O338" s="281"/>
      <c r="P338" s="281"/>
      <c r="Q338" s="281"/>
      <c r="R338" s="281"/>
      <c r="S338" s="281"/>
      <c r="T338" s="281"/>
      <c r="U338" s="281"/>
      <c r="V338" s="281"/>
      <c r="W338" s="281"/>
      <c r="X338" s="281"/>
      <c r="Y338" s="281"/>
      <c r="Z338" s="281"/>
      <c r="AA338" s="281"/>
      <c r="AB338" s="281"/>
      <c r="AC338" s="281"/>
      <c r="AD338" s="281"/>
      <c r="AE338" s="281"/>
      <c r="AF338" s="281"/>
      <c r="AG338" s="281"/>
      <c r="AH338" s="281"/>
      <c r="AI338" s="281"/>
      <c r="AJ338" s="281"/>
      <c r="AK338" s="281"/>
      <c r="AL338" s="281"/>
      <c r="AM338" s="281"/>
      <c r="AN338" s="281"/>
      <c r="AO338" s="89"/>
      <c r="AP338" s="16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</row>
    <row r="339" spans="1:80" s="4" customFormat="1">
      <c r="A339" s="280"/>
      <c r="B339" s="281"/>
      <c r="C339" s="281"/>
      <c r="D339" s="281"/>
      <c r="E339" s="281"/>
      <c r="F339" s="281"/>
      <c r="G339" s="281"/>
      <c r="H339" s="281"/>
      <c r="I339" s="281"/>
      <c r="J339" s="281"/>
      <c r="K339" s="281"/>
      <c r="L339" s="281"/>
      <c r="M339" s="281"/>
      <c r="N339" s="281"/>
      <c r="O339" s="281"/>
      <c r="P339" s="281"/>
      <c r="Q339" s="281"/>
      <c r="R339" s="281"/>
      <c r="S339" s="281"/>
      <c r="T339" s="281"/>
      <c r="U339" s="281"/>
      <c r="V339" s="281"/>
      <c r="W339" s="281"/>
      <c r="X339" s="281"/>
      <c r="Y339" s="281"/>
      <c r="Z339" s="281"/>
      <c r="AA339" s="281"/>
      <c r="AB339" s="281"/>
      <c r="AC339" s="281"/>
      <c r="AD339" s="281"/>
      <c r="AE339" s="281"/>
      <c r="AF339" s="281"/>
      <c r="AG339" s="281"/>
      <c r="AH339" s="281"/>
      <c r="AI339" s="281"/>
      <c r="AJ339" s="281"/>
      <c r="AK339" s="281"/>
      <c r="AL339" s="281"/>
      <c r="AM339" s="281"/>
      <c r="AN339" s="281"/>
      <c r="AO339" s="89"/>
      <c r="AP339" s="16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</row>
    <row r="340" spans="1:80" s="4" customFormat="1">
      <c r="A340" s="280"/>
      <c r="B340" s="281"/>
      <c r="C340" s="281"/>
      <c r="D340" s="281"/>
      <c r="E340" s="281"/>
      <c r="F340" s="281"/>
      <c r="G340" s="281"/>
      <c r="H340" s="281"/>
      <c r="I340" s="281"/>
      <c r="J340" s="281"/>
      <c r="K340" s="281"/>
      <c r="L340" s="281"/>
      <c r="M340" s="281"/>
      <c r="N340" s="281"/>
      <c r="O340" s="281"/>
      <c r="P340" s="281"/>
      <c r="Q340" s="281"/>
      <c r="R340" s="281"/>
      <c r="S340" s="281"/>
      <c r="T340" s="281"/>
      <c r="U340" s="281"/>
      <c r="V340" s="281"/>
      <c r="W340" s="281"/>
      <c r="X340" s="281"/>
      <c r="Y340" s="281"/>
      <c r="Z340" s="281"/>
      <c r="AA340" s="281"/>
      <c r="AB340" s="281"/>
      <c r="AC340" s="281"/>
      <c r="AD340" s="281"/>
      <c r="AE340" s="281"/>
      <c r="AF340" s="281"/>
      <c r="AG340" s="281"/>
      <c r="AH340" s="281"/>
      <c r="AI340" s="281"/>
      <c r="AJ340" s="281"/>
      <c r="AK340" s="281"/>
      <c r="AL340" s="281"/>
      <c r="AM340" s="281"/>
      <c r="AN340" s="281"/>
      <c r="AO340" s="89"/>
      <c r="AP340" s="16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</row>
    <row r="341" spans="1:80" s="4" customFormat="1">
      <c r="A341" s="280"/>
      <c r="B341" s="281"/>
      <c r="C341" s="281"/>
      <c r="D341" s="281"/>
      <c r="E341" s="281"/>
      <c r="F341" s="281"/>
      <c r="G341" s="281"/>
      <c r="H341" s="281"/>
      <c r="I341" s="281"/>
      <c r="J341" s="281"/>
      <c r="K341" s="281"/>
      <c r="L341" s="281"/>
      <c r="M341" s="281"/>
      <c r="N341" s="281"/>
      <c r="O341" s="281"/>
      <c r="P341" s="281"/>
      <c r="Q341" s="281"/>
      <c r="R341" s="281"/>
      <c r="S341" s="281"/>
      <c r="T341" s="281"/>
      <c r="U341" s="281"/>
      <c r="V341" s="281"/>
      <c r="W341" s="281"/>
      <c r="X341" s="281"/>
      <c r="Y341" s="281"/>
      <c r="Z341" s="281"/>
      <c r="AA341" s="281"/>
      <c r="AB341" s="281"/>
      <c r="AC341" s="281"/>
      <c r="AD341" s="281"/>
      <c r="AE341" s="281"/>
      <c r="AF341" s="281"/>
      <c r="AG341" s="281"/>
      <c r="AH341" s="281"/>
      <c r="AI341" s="281"/>
      <c r="AJ341" s="281"/>
      <c r="AK341" s="281"/>
      <c r="AL341" s="281"/>
      <c r="AM341" s="281"/>
      <c r="AN341" s="281"/>
      <c r="AO341" s="89"/>
      <c r="AP341" s="16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</row>
    <row r="342" spans="1:80" s="4" customFormat="1">
      <c r="A342" s="280"/>
      <c r="B342" s="281"/>
      <c r="C342" s="281"/>
      <c r="D342" s="281"/>
      <c r="E342" s="281"/>
      <c r="F342" s="281"/>
      <c r="G342" s="281"/>
      <c r="H342" s="281"/>
      <c r="I342" s="281"/>
      <c r="J342" s="281"/>
      <c r="K342" s="281"/>
      <c r="L342" s="281"/>
      <c r="M342" s="281"/>
      <c r="N342" s="281"/>
      <c r="O342" s="281"/>
      <c r="P342" s="281"/>
      <c r="Q342" s="281"/>
      <c r="R342" s="281"/>
      <c r="S342" s="281"/>
      <c r="T342" s="281"/>
      <c r="U342" s="281"/>
      <c r="V342" s="281"/>
      <c r="W342" s="281"/>
      <c r="X342" s="281"/>
      <c r="Y342" s="281"/>
      <c r="Z342" s="281"/>
      <c r="AA342" s="281"/>
      <c r="AB342" s="281"/>
      <c r="AC342" s="281"/>
      <c r="AD342" s="281"/>
      <c r="AE342" s="281"/>
      <c r="AF342" s="281"/>
      <c r="AG342" s="281"/>
      <c r="AH342" s="281"/>
      <c r="AI342" s="281"/>
      <c r="AJ342" s="281"/>
      <c r="AK342" s="281"/>
      <c r="AL342" s="281"/>
      <c r="AM342" s="281"/>
      <c r="AN342" s="281"/>
      <c r="AO342" s="89"/>
      <c r="AP342" s="16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</row>
    <row r="343" spans="1:80" s="4" customFormat="1">
      <c r="A343" s="280"/>
      <c r="B343" s="281"/>
      <c r="C343" s="281"/>
      <c r="D343" s="281"/>
      <c r="E343" s="281"/>
      <c r="F343" s="281"/>
      <c r="G343" s="281"/>
      <c r="H343" s="281"/>
      <c r="I343" s="281"/>
      <c r="J343" s="281"/>
      <c r="K343" s="281"/>
      <c r="L343" s="281"/>
      <c r="M343" s="281"/>
      <c r="N343" s="281"/>
      <c r="O343" s="281"/>
      <c r="P343" s="281"/>
      <c r="Q343" s="281"/>
      <c r="R343" s="281"/>
      <c r="S343" s="281"/>
      <c r="T343" s="281"/>
      <c r="U343" s="281"/>
      <c r="V343" s="281"/>
      <c r="W343" s="281"/>
      <c r="X343" s="281"/>
      <c r="Y343" s="281"/>
      <c r="Z343" s="281"/>
      <c r="AA343" s="281"/>
      <c r="AB343" s="281"/>
      <c r="AC343" s="281"/>
      <c r="AD343" s="281"/>
      <c r="AE343" s="281"/>
      <c r="AF343" s="281"/>
      <c r="AG343" s="281"/>
      <c r="AH343" s="281"/>
      <c r="AI343" s="281"/>
      <c r="AJ343" s="281"/>
      <c r="AK343" s="281"/>
      <c r="AL343" s="281"/>
      <c r="AM343" s="281"/>
      <c r="AN343" s="281"/>
      <c r="AO343" s="89"/>
      <c r="AP343" s="16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</row>
    <row r="344" spans="1:80" s="4" customFormat="1">
      <c r="A344" s="280"/>
      <c r="B344" s="281"/>
      <c r="C344" s="281"/>
      <c r="D344" s="281"/>
      <c r="E344" s="281"/>
      <c r="F344" s="281"/>
      <c r="G344" s="281"/>
      <c r="H344" s="281"/>
      <c r="I344" s="281"/>
      <c r="J344" s="281"/>
      <c r="K344" s="281"/>
      <c r="L344" s="281"/>
      <c r="M344" s="281"/>
      <c r="N344" s="281"/>
      <c r="O344" s="281"/>
      <c r="P344" s="281"/>
      <c r="Q344" s="281"/>
      <c r="R344" s="281"/>
      <c r="S344" s="281"/>
      <c r="T344" s="281"/>
      <c r="U344" s="281"/>
      <c r="V344" s="281"/>
      <c r="W344" s="281"/>
      <c r="X344" s="281"/>
      <c r="Y344" s="281"/>
      <c r="Z344" s="281"/>
      <c r="AA344" s="281"/>
      <c r="AB344" s="281"/>
      <c r="AC344" s="281"/>
      <c r="AD344" s="281"/>
      <c r="AE344" s="281"/>
      <c r="AF344" s="281"/>
      <c r="AG344" s="281"/>
      <c r="AH344" s="281"/>
      <c r="AI344" s="281"/>
      <c r="AJ344" s="281"/>
      <c r="AK344" s="281"/>
      <c r="AL344" s="281"/>
      <c r="AM344" s="281"/>
      <c r="AN344" s="281"/>
      <c r="AO344" s="89"/>
      <c r="AP344" s="16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</row>
    <row r="345" spans="1:80" s="4" customFormat="1">
      <c r="A345" s="280"/>
      <c r="B345" s="281"/>
      <c r="C345" s="281"/>
      <c r="D345" s="281"/>
      <c r="E345" s="281"/>
      <c r="F345" s="281"/>
      <c r="G345" s="281"/>
      <c r="H345" s="281"/>
      <c r="I345" s="281"/>
      <c r="J345" s="281"/>
      <c r="K345" s="281"/>
      <c r="L345" s="281"/>
      <c r="M345" s="281"/>
      <c r="N345" s="281"/>
      <c r="O345" s="281"/>
      <c r="P345" s="281"/>
      <c r="Q345" s="281"/>
      <c r="R345" s="281"/>
      <c r="S345" s="281"/>
      <c r="T345" s="281"/>
      <c r="U345" s="281"/>
      <c r="V345" s="281"/>
      <c r="W345" s="281"/>
      <c r="X345" s="281"/>
      <c r="Y345" s="281"/>
      <c r="Z345" s="281"/>
      <c r="AA345" s="281"/>
      <c r="AB345" s="281"/>
      <c r="AC345" s="281"/>
      <c r="AD345" s="281"/>
      <c r="AE345" s="281"/>
      <c r="AF345" s="281"/>
      <c r="AG345" s="281"/>
      <c r="AH345" s="281"/>
      <c r="AI345" s="281"/>
      <c r="AJ345" s="281"/>
      <c r="AK345" s="281"/>
      <c r="AL345" s="281"/>
      <c r="AM345" s="281"/>
      <c r="AN345" s="281"/>
      <c r="AO345" s="89"/>
      <c r="AP345" s="16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</row>
    <row r="346" spans="1:80" s="4" customFormat="1">
      <c r="A346" s="280"/>
      <c r="B346" s="281"/>
      <c r="C346" s="281"/>
      <c r="D346" s="281"/>
      <c r="E346" s="281"/>
      <c r="F346" s="281"/>
      <c r="G346" s="281"/>
      <c r="H346" s="281"/>
      <c r="I346" s="281"/>
      <c r="J346" s="281"/>
      <c r="K346" s="281"/>
      <c r="L346" s="281"/>
      <c r="M346" s="281"/>
      <c r="N346" s="281"/>
      <c r="O346" s="281"/>
      <c r="P346" s="281"/>
      <c r="Q346" s="281"/>
      <c r="R346" s="281"/>
      <c r="S346" s="281"/>
      <c r="T346" s="281"/>
      <c r="U346" s="281"/>
      <c r="V346" s="281"/>
      <c r="W346" s="281"/>
      <c r="X346" s="281"/>
      <c r="Y346" s="281"/>
      <c r="Z346" s="281"/>
      <c r="AA346" s="281"/>
      <c r="AB346" s="281"/>
      <c r="AC346" s="281"/>
      <c r="AD346" s="281"/>
      <c r="AE346" s="281"/>
      <c r="AF346" s="281"/>
      <c r="AG346" s="281"/>
      <c r="AH346" s="281"/>
      <c r="AI346" s="281"/>
      <c r="AJ346" s="281"/>
      <c r="AK346" s="281"/>
      <c r="AL346" s="281"/>
      <c r="AM346" s="281"/>
      <c r="AN346" s="281"/>
      <c r="AO346" s="89"/>
      <c r="AP346" s="16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</row>
    <row r="347" spans="1:80" s="4" customFormat="1">
      <c r="A347" s="280"/>
      <c r="B347" s="281"/>
      <c r="C347" s="281"/>
      <c r="D347" s="281"/>
      <c r="E347" s="281"/>
      <c r="F347" s="281"/>
      <c r="G347" s="281"/>
      <c r="H347" s="281"/>
      <c r="I347" s="281"/>
      <c r="J347" s="281"/>
      <c r="K347" s="281"/>
      <c r="L347" s="281"/>
      <c r="M347" s="281"/>
      <c r="N347" s="281"/>
      <c r="O347" s="281"/>
      <c r="P347" s="281"/>
      <c r="Q347" s="281"/>
      <c r="R347" s="281"/>
      <c r="S347" s="281"/>
      <c r="T347" s="281"/>
      <c r="U347" s="281"/>
      <c r="V347" s="281"/>
      <c r="W347" s="281"/>
      <c r="X347" s="281"/>
      <c r="Y347" s="281"/>
      <c r="Z347" s="281"/>
      <c r="AA347" s="281"/>
      <c r="AB347" s="281"/>
      <c r="AC347" s="281"/>
      <c r="AD347" s="281"/>
      <c r="AE347" s="281"/>
      <c r="AF347" s="281"/>
      <c r="AG347" s="281"/>
      <c r="AH347" s="281"/>
      <c r="AI347" s="281"/>
      <c r="AJ347" s="281"/>
      <c r="AK347" s="281"/>
      <c r="AL347" s="281"/>
      <c r="AM347" s="281"/>
      <c r="AN347" s="281"/>
      <c r="AO347" s="89"/>
      <c r="AP347" s="16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</row>
    <row r="348" spans="1:80" s="4" customFormat="1">
      <c r="A348" s="280"/>
      <c r="B348" s="281"/>
      <c r="C348" s="281"/>
      <c r="D348" s="281"/>
      <c r="E348" s="281"/>
      <c r="F348" s="281"/>
      <c r="G348" s="281"/>
      <c r="H348" s="281"/>
      <c r="I348" s="281"/>
      <c r="J348" s="281"/>
      <c r="K348" s="281"/>
      <c r="L348" s="281"/>
      <c r="M348" s="281"/>
      <c r="N348" s="281"/>
      <c r="O348" s="281"/>
      <c r="P348" s="281"/>
      <c r="Q348" s="281"/>
      <c r="R348" s="281"/>
      <c r="S348" s="281"/>
      <c r="T348" s="281"/>
      <c r="U348" s="281"/>
      <c r="V348" s="281"/>
      <c r="W348" s="281"/>
      <c r="X348" s="281"/>
      <c r="Y348" s="281"/>
      <c r="Z348" s="281"/>
      <c r="AA348" s="281"/>
      <c r="AB348" s="281"/>
      <c r="AC348" s="281"/>
      <c r="AD348" s="281"/>
      <c r="AE348" s="281"/>
      <c r="AF348" s="281"/>
      <c r="AG348" s="281"/>
      <c r="AH348" s="281"/>
      <c r="AI348" s="281"/>
      <c r="AJ348" s="281"/>
      <c r="AK348" s="281"/>
      <c r="AL348" s="281"/>
      <c r="AM348" s="281"/>
      <c r="AN348" s="281"/>
      <c r="AO348" s="89"/>
      <c r="AP348" s="16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</row>
    <row r="349" spans="1:80" s="4" customFormat="1">
      <c r="A349" s="280"/>
      <c r="B349" s="281"/>
      <c r="C349" s="281"/>
      <c r="D349" s="281"/>
      <c r="E349" s="281"/>
      <c r="F349" s="281"/>
      <c r="G349" s="281"/>
      <c r="H349" s="281"/>
      <c r="I349" s="281"/>
      <c r="J349" s="281"/>
      <c r="K349" s="281"/>
      <c r="L349" s="281"/>
      <c r="M349" s="281"/>
      <c r="N349" s="281"/>
      <c r="O349" s="281"/>
      <c r="P349" s="281"/>
      <c r="Q349" s="281"/>
      <c r="R349" s="281"/>
      <c r="S349" s="281"/>
      <c r="T349" s="281"/>
      <c r="U349" s="281"/>
      <c r="V349" s="281"/>
      <c r="W349" s="281"/>
      <c r="X349" s="281"/>
      <c r="Y349" s="281"/>
      <c r="Z349" s="281"/>
      <c r="AA349" s="281"/>
      <c r="AB349" s="281"/>
      <c r="AC349" s="281"/>
      <c r="AD349" s="281"/>
      <c r="AE349" s="281"/>
      <c r="AF349" s="281"/>
      <c r="AG349" s="281"/>
      <c r="AH349" s="281"/>
      <c r="AI349" s="281"/>
      <c r="AJ349" s="281"/>
      <c r="AK349" s="281"/>
      <c r="AL349" s="281"/>
      <c r="AM349" s="281"/>
      <c r="AN349" s="281"/>
      <c r="AO349" s="89"/>
      <c r="AP349" s="16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</row>
    <row r="350" spans="1:80" s="4" customFormat="1">
      <c r="A350" s="280"/>
      <c r="B350" s="281"/>
      <c r="C350" s="281"/>
      <c r="D350" s="281"/>
      <c r="E350" s="281"/>
      <c r="F350" s="281"/>
      <c r="G350" s="281"/>
      <c r="H350" s="281"/>
      <c r="I350" s="281"/>
      <c r="J350" s="281"/>
      <c r="K350" s="281"/>
      <c r="L350" s="281"/>
      <c r="M350" s="281"/>
      <c r="N350" s="281"/>
      <c r="O350" s="281"/>
      <c r="P350" s="281"/>
      <c r="Q350" s="281"/>
      <c r="R350" s="281"/>
      <c r="S350" s="281"/>
      <c r="T350" s="281"/>
      <c r="U350" s="281"/>
      <c r="V350" s="281"/>
      <c r="W350" s="281"/>
      <c r="X350" s="281"/>
      <c r="Y350" s="281"/>
      <c r="Z350" s="281"/>
      <c r="AA350" s="281"/>
      <c r="AB350" s="281"/>
      <c r="AC350" s="281"/>
      <c r="AD350" s="281"/>
      <c r="AE350" s="281"/>
      <c r="AF350" s="281"/>
      <c r="AG350" s="281"/>
      <c r="AH350" s="281"/>
      <c r="AI350" s="281"/>
      <c r="AJ350" s="281"/>
      <c r="AK350" s="281"/>
      <c r="AL350" s="281"/>
      <c r="AM350" s="281"/>
      <c r="AN350" s="281"/>
      <c r="AO350" s="89"/>
      <c r="AP350" s="16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</row>
    <row r="351" spans="1:80" s="4" customFormat="1">
      <c r="A351" s="280"/>
      <c r="B351" s="281"/>
      <c r="C351" s="281"/>
      <c r="D351" s="281"/>
      <c r="E351" s="281"/>
      <c r="F351" s="281"/>
      <c r="G351" s="281"/>
      <c r="H351" s="281"/>
      <c r="I351" s="281"/>
      <c r="J351" s="281"/>
      <c r="K351" s="281"/>
      <c r="L351" s="281"/>
      <c r="M351" s="281"/>
      <c r="N351" s="281"/>
      <c r="O351" s="281"/>
      <c r="P351" s="281"/>
      <c r="Q351" s="281"/>
      <c r="R351" s="281"/>
      <c r="S351" s="281"/>
      <c r="T351" s="281"/>
      <c r="U351" s="281"/>
      <c r="V351" s="281"/>
      <c r="W351" s="281"/>
      <c r="X351" s="281"/>
      <c r="Y351" s="281"/>
      <c r="Z351" s="281"/>
      <c r="AA351" s="281"/>
      <c r="AB351" s="281"/>
      <c r="AC351" s="281"/>
      <c r="AD351" s="281"/>
      <c r="AE351" s="281"/>
      <c r="AF351" s="281"/>
      <c r="AG351" s="281"/>
      <c r="AH351" s="281"/>
      <c r="AI351" s="281"/>
      <c r="AJ351" s="281"/>
      <c r="AK351" s="281"/>
      <c r="AL351" s="281"/>
      <c r="AM351" s="281"/>
      <c r="AN351" s="281"/>
      <c r="AO351" s="89"/>
      <c r="AP351" s="16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</row>
    <row r="352" spans="1:80" s="4" customFormat="1">
      <c r="A352" s="280"/>
      <c r="B352" s="281"/>
      <c r="C352" s="281"/>
      <c r="D352" s="281"/>
      <c r="E352" s="281"/>
      <c r="F352" s="281"/>
      <c r="G352" s="281"/>
      <c r="H352" s="281"/>
      <c r="I352" s="281"/>
      <c r="J352" s="281"/>
      <c r="K352" s="281"/>
      <c r="L352" s="281"/>
      <c r="M352" s="281"/>
      <c r="N352" s="281"/>
      <c r="O352" s="281"/>
      <c r="P352" s="281"/>
      <c r="Q352" s="281"/>
      <c r="R352" s="281"/>
      <c r="S352" s="281"/>
      <c r="T352" s="281"/>
      <c r="U352" s="281"/>
      <c r="V352" s="281"/>
      <c r="W352" s="281"/>
      <c r="X352" s="281"/>
      <c r="Y352" s="281"/>
      <c r="Z352" s="281"/>
      <c r="AA352" s="281"/>
      <c r="AB352" s="281"/>
      <c r="AC352" s="281"/>
      <c r="AD352" s="281"/>
      <c r="AE352" s="281"/>
      <c r="AF352" s="281"/>
      <c r="AG352" s="281"/>
      <c r="AH352" s="281"/>
      <c r="AI352" s="281"/>
      <c r="AJ352" s="281"/>
      <c r="AK352" s="281"/>
      <c r="AL352" s="281"/>
      <c r="AM352" s="281"/>
      <c r="AN352" s="281"/>
      <c r="AO352" s="89"/>
      <c r="AP352" s="16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</row>
    <row r="353" spans="1:80" s="4" customFormat="1">
      <c r="A353" s="280"/>
      <c r="B353" s="281"/>
      <c r="C353" s="281"/>
      <c r="D353" s="281"/>
      <c r="E353" s="281"/>
      <c r="F353" s="281"/>
      <c r="G353" s="281"/>
      <c r="H353" s="281"/>
      <c r="I353" s="281"/>
      <c r="J353" s="281"/>
      <c r="K353" s="281"/>
      <c r="L353" s="281"/>
      <c r="M353" s="281"/>
      <c r="N353" s="281"/>
      <c r="O353" s="281"/>
      <c r="P353" s="281"/>
      <c r="Q353" s="281"/>
      <c r="R353" s="281"/>
      <c r="S353" s="281"/>
      <c r="T353" s="281"/>
      <c r="U353" s="281"/>
      <c r="V353" s="281"/>
      <c r="W353" s="281"/>
      <c r="X353" s="281"/>
      <c r="Y353" s="281"/>
      <c r="Z353" s="281"/>
      <c r="AA353" s="281"/>
      <c r="AB353" s="281"/>
      <c r="AC353" s="281"/>
      <c r="AD353" s="281"/>
      <c r="AE353" s="281"/>
      <c r="AF353" s="281"/>
      <c r="AG353" s="281"/>
      <c r="AH353" s="281"/>
      <c r="AI353" s="281"/>
      <c r="AJ353" s="281"/>
      <c r="AK353" s="281"/>
      <c r="AL353" s="281"/>
      <c r="AM353" s="281"/>
      <c r="AN353" s="281"/>
      <c r="AO353" s="89"/>
      <c r="AP353" s="16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</row>
    <row r="354" spans="1:80" s="4" customFormat="1">
      <c r="A354" s="280"/>
      <c r="B354" s="281"/>
      <c r="C354" s="281"/>
      <c r="D354" s="281"/>
      <c r="E354" s="281"/>
      <c r="F354" s="281"/>
      <c r="G354" s="281"/>
      <c r="H354" s="281"/>
      <c r="I354" s="281"/>
      <c r="J354" s="281"/>
      <c r="K354" s="281"/>
      <c r="L354" s="281"/>
      <c r="M354" s="281"/>
      <c r="N354" s="281"/>
      <c r="O354" s="281"/>
      <c r="P354" s="281"/>
      <c r="Q354" s="281"/>
      <c r="R354" s="281"/>
      <c r="S354" s="281"/>
      <c r="T354" s="281"/>
      <c r="U354" s="281"/>
      <c r="V354" s="281"/>
      <c r="W354" s="281"/>
      <c r="X354" s="281"/>
      <c r="Y354" s="281"/>
      <c r="Z354" s="281"/>
      <c r="AA354" s="281"/>
      <c r="AB354" s="281"/>
      <c r="AC354" s="281"/>
      <c r="AD354" s="281"/>
      <c r="AE354" s="281"/>
      <c r="AF354" s="281"/>
      <c r="AG354" s="281"/>
      <c r="AH354" s="281"/>
      <c r="AI354" s="281"/>
      <c r="AJ354" s="281"/>
      <c r="AK354" s="281"/>
      <c r="AL354" s="281"/>
      <c r="AM354" s="281"/>
      <c r="AN354" s="281"/>
      <c r="AO354" s="89"/>
      <c r="AP354" s="16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</row>
    <row r="355" spans="1:80" s="4" customFormat="1">
      <c r="A355" s="280"/>
      <c r="B355" s="281"/>
      <c r="C355" s="281"/>
      <c r="D355" s="281"/>
      <c r="E355" s="281"/>
      <c r="F355" s="281"/>
      <c r="G355" s="281"/>
      <c r="H355" s="281"/>
      <c r="I355" s="281"/>
      <c r="J355" s="281"/>
      <c r="K355" s="281"/>
      <c r="L355" s="281"/>
      <c r="M355" s="281"/>
      <c r="N355" s="281"/>
      <c r="O355" s="281"/>
      <c r="P355" s="281"/>
      <c r="Q355" s="281"/>
      <c r="R355" s="281"/>
      <c r="S355" s="281"/>
      <c r="T355" s="281"/>
      <c r="U355" s="281"/>
      <c r="V355" s="281"/>
      <c r="W355" s="281"/>
      <c r="X355" s="281"/>
      <c r="Y355" s="281"/>
      <c r="Z355" s="281"/>
      <c r="AA355" s="281"/>
      <c r="AB355" s="281"/>
      <c r="AC355" s="281"/>
      <c r="AD355" s="281"/>
      <c r="AE355" s="281"/>
      <c r="AF355" s="281"/>
      <c r="AG355" s="281"/>
      <c r="AH355" s="281"/>
      <c r="AI355" s="281"/>
      <c r="AJ355" s="281"/>
      <c r="AK355" s="281"/>
      <c r="AL355" s="281"/>
      <c r="AM355" s="281"/>
      <c r="AN355" s="281"/>
      <c r="AO355" s="89"/>
      <c r="AP355" s="16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</row>
    <row r="356" spans="1:80" s="4" customFormat="1">
      <c r="A356" s="280"/>
      <c r="B356" s="281"/>
      <c r="C356" s="281"/>
      <c r="D356" s="281"/>
      <c r="E356" s="281"/>
      <c r="F356" s="281"/>
      <c r="G356" s="281"/>
      <c r="H356" s="281"/>
      <c r="I356" s="281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281"/>
      <c r="Y356" s="281"/>
      <c r="Z356" s="281"/>
      <c r="AA356" s="281"/>
      <c r="AB356" s="281"/>
      <c r="AC356" s="281"/>
      <c r="AD356" s="281"/>
      <c r="AE356" s="281"/>
      <c r="AF356" s="281"/>
      <c r="AG356" s="281"/>
      <c r="AH356" s="281"/>
      <c r="AI356" s="281"/>
      <c r="AJ356" s="281"/>
      <c r="AK356" s="281"/>
      <c r="AL356" s="281"/>
      <c r="AM356" s="281"/>
      <c r="AN356" s="281"/>
      <c r="AO356" s="89"/>
      <c r="AP356" s="16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</row>
    <row r="357" spans="1:80" s="4" customFormat="1">
      <c r="A357" s="280"/>
      <c r="B357" s="281"/>
      <c r="C357" s="281"/>
      <c r="D357" s="281"/>
      <c r="E357" s="281"/>
      <c r="F357" s="281"/>
      <c r="G357" s="281"/>
      <c r="H357" s="281"/>
      <c r="I357" s="281"/>
      <c r="J357" s="281"/>
      <c r="K357" s="281"/>
      <c r="L357" s="281"/>
      <c r="M357" s="281"/>
      <c r="N357" s="281"/>
      <c r="O357" s="281"/>
      <c r="P357" s="281"/>
      <c r="Q357" s="281"/>
      <c r="R357" s="281"/>
      <c r="S357" s="281"/>
      <c r="T357" s="281"/>
      <c r="U357" s="281"/>
      <c r="V357" s="281"/>
      <c r="W357" s="281"/>
      <c r="X357" s="281"/>
      <c r="Y357" s="281"/>
      <c r="Z357" s="281"/>
      <c r="AA357" s="281"/>
      <c r="AB357" s="281"/>
      <c r="AC357" s="281"/>
      <c r="AD357" s="281"/>
      <c r="AE357" s="281"/>
      <c r="AF357" s="281"/>
      <c r="AG357" s="281"/>
      <c r="AH357" s="281"/>
      <c r="AI357" s="281"/>
      <c r="AJ357" s="281"/>
      <c r="AK357" s="281"/>
      <c r="AL357" s="281"/>
      <c r="AM357" s="281"/>
      <c r="AN357" s="281"/>
      <c r="AO357" s="89"/>
      <c r="AP357" s="16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</row>
    <row r="358" spans="1:80" s="4" customFormat="1">
      <c r="A358" s="280"/>
      <c r="B358" s="281"/>
      <c r="C358" s="281"/>
      <c r="D358" s="281"/>
      <c r="E358" s="281"/>
      <c r="F358" s="281"/>
      <c r="G358" s="281"/>
      <c r="H358" s="281"/>
      <c r="I358" s="281"/>
      <c r="J358" s="281"/>
      <c r="K358" s="281"/>
      <c r="L358" s="281"/>
      <c r="M358" s="281"/>
      <c r="N358" s="281"/>
      <c r="O358" s="281"/>
      <c r="P358" s="281"/>
      <c r="Q358" s="281"/>
      <c r="R358" s="281"/>
      <c r="S358" s="281"/>
      <c r="T358" s="281"/>
      <c r="U358" s="281"/>
      <c r="V358" s="281"/>
      <c r="W358" s="281"/>
      <c r="X358" s="281"/>
      <c r="Y358" s="281"/>
      <c r="Z358" s="281"/>
      <c r="AA358" s="281"/>
      <c r="AB358" s="281"/>
      <c r="AC358" s="281"/>
      <c r="AD358" s="281"/>
      <c r="AE358" s="281"/>
      <c r="AF358" s="281"/>
      <c r="AG358" s="281"/>
      <c r="AH358" s="281"/>
      <c r="AI358" s="281"/>
      <c r="AJ358" s="281"/>
      <c r="AK358" s="281"/>
      <c r="AL358" s="281"/>
      <c r="AM358" s="281"/>
      <c r="AN358" s="281"/>
      <c r="AO358" s="89"/>
      <c r="AP358" s="16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</row>
    <row r="359" spans="1:80" s="4" customFormat="1">
      <c r="A359" s="280"/>
      <c r="B359" s="281"/>
      <c r="C359" s="281"/>
      <c r="D359" s="281"/>
      <c r="E359" s="281"/>
      <c r="F359" s="281"/>
      <c r="G359" s="281"/>
      <c r="H359" s="281"/>
      <c r="I359" s="281"/>
      <c r="J359" s="281"/>
      <c r="K359" s="281"/>
      <c r="L359" s="281"/>
      <c r="M359" s="281"/>
      <c r="N359" s="281"/>
      <c r="O359" s="281"/>
      <c r="P359" s="281"/>
      <c r="Q359" s="281"/>
      <c r="R359" s="281"/>
      <c r="S359" s="281"/>
      <c r="T359" s="281"/>
      <c r="U359" s="281"/>
      <c r="V359" s="281"/>
      <c r="W359" s="281"/>
      <c r="X359" s="281"/>
      <c r="Y359" s="281"/>
      <c r="Z359" s="281"/>
      <c r="AA359" s="281"/>
      <c r="AB359" s="281"/>
      <c r="AC359" s="281"/>
      <c r="AD359" s="281"/>
      <c r="AE359" s="281"/>
      <c r="AF359" s="281"/>
      <c r="AG359" s="281"/>
      <c r="AH359" s="281"/>
      <c r="AI359" s="281"/>
      <c r="AJ359" s="281"/>
      <c r="AK359" s="281"/>
      <c r="AL359" s="281"/>
      <c r="AM359" s="281"/>
      <c r="AN359" s="281"/>
      <c r="AO359" s="89"/>
      <c r="AP359" s="16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</row>
    <row r="360" spans="1:80" s="4" customFormat="1">
      <c r="A360" s="280"/>
      <c r="B360" s="281"/>
      <c r="C360" s="281"/>
      <c r="D360" s="281"/>
      <c r="E360" s="281"/>
      <c r="F360" s="281"/>
      <c r="G360" s="281"/>
      <c r="H360" s="281"/>
      <c r="I360" s="281"/>
      <c r="J360" s="281"/>
      <c r="K360" s="281"/>
      <c r="L360" s="281"/>
      <c r="M360" s="281"/>
      <c r="N360" s="281"/>
      <c r="O360" s="281"/>
      <c r="P360" s="281"/>
      <c r="Q360" s="281"/>
      <c r="R360" s="281"/>
      <c r="S360" s="281"/>
      <c r="T360" s="281"/>
      <c r="U360" s="281"/>
      <c r="V360" s="281"/>
      <c r="W360" s="281"/>
      <c r="X360" s="281"/>
      <c r="Y360" s="281"/>
      <c r="Z360" s="281"/>
      <c r="AA360" s="281"/>
      <c r="AB360" s="281"/>
      <c r="AC360" s="281"/>
      <c r="AD360" s="281"/>
      <c r="AE360" s="281"/>
      <c r="AF360" s="281"/>
      <c r="AG360" s="281"/>
      <c r="AH360" s="281"/>
      <c r="AI360" s="281"/>
      <c r="AJ360" s="281"/>
      <c r="AK360" s="281"/>
      <c r="AL360" s="281"/>
      <c r="AM360" s="281"/>
      <c r="AN360" s="281"/>
      <c r="AO360" s="89"/>
      <c r="AP360" s="16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</row>
    <row r="361" spans="1:80" s="4" customFormat="1">
      <c r="A361" s="280"/>
      <c r="B361" s="281"/>
      <c r="C361" s="281"/>
      <c r="D361" s="281"/>
      <c r="E361" s="281"/>
      <c r="F361" s="281"/>
      <c r="G361" s="281"/>
      <c r="H361" s="281"/>
      <c r="I361" s="281"/>
      <c r="J361" s="281"/>
      <c r="K361" s="281"/>
      <c r="L361" s="281"/>
      <c r="M361" s="281"/>
      <c r="N361" s="281"/>
      <c r="O361" s="281"/>
      <c r="P361" s="281"/>
      <c r="Q361" s="281"/>
      <c r="R361" s="281"/>
      <c r="S361" s="281"/>
      <c r="T361" s="281"/>
      <c r="U361" s="281"/>
      <c r="V361" s="281"/>
      <c r="W361" s="281"/>
      <c r="X361" s="281"/>
      <c r="Y361" s="281"/>
      <c r="Z361" s="281"/>
      <c r="AA361" s="281"/>
      <c r="AB361" s="281"/>
      <c r="AC361" s="281"/>
      <c r="AD361" s="281"/>
      <c r="AE361" s="281"/>
      <c r="AF361" s="281"/>
      <c r="AG361" s="281"/>
      <c r="AH361" s="281"/>
      <c r="AI361" s="281"/>
      <c r="AJ361" s="281"/>
      <c r="AK361" s="281"/>
      <c r="AL361" s="281"/>
      <c r="AM361" s="281"/>
      <c r="AN361" s="281"/>
      <c r="AO361" s="89"/>
      <c r="AP361" s="16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</row>
    <row r="362" spans="1:80" s="4" customFormat="1">
      <c r="A362" s="280"/>
      <c r="B362" s="281"/>
      <c r="C362" s="281"/>
      <c r="D362" s="281"/>
      <c r="E362" s="281"/>
      <c r="F362" s="281"/>
      <c r="G362" s="281"/>
      <c r="H362" s="281"/>
      <c r="I362" s="281"/>
      <c r="J362" s="281"/>
      <c r="K362" s="281"/>
      <c r="L362" s="281"/>
      <c r="M362" s="281"/>
      <c r="N362" s="281"/>
      <c r="O362" s="281"/>
      <c r="P362" s="281"/>
      <c r="Q362" s="281"/>
      <c r="R362" s="281"/>
      <c r="S362" s="281"/>
      <c r="T362" s="281"/>
      <c r="U362" s="281"/>
      <c r="V362" s="281"/>
      <c r="W362" s="281"/>
      <c r="X362" s="281"/>
      <c r="Y362" s="281"/>
      <c r="Z362" s="281"/>
      <c r="AA362" s="281"/>
      <c r="AB362" s="281"/>
      <c r="AC362" s="281"/>
      <c r="AD362" s="281"/>
      <c r="AE362" s="281"/>
      <c r="AF362" s="281"/>
      <c r="AG362" s="281"/>
      <c r="AH362" s="281"/>
      <c r="AI362" s="281"/>
      <c r="AJ362" s="281"/>
      <c r="AK362" s="281"/>
      <c r="AL362" s="281"/>
      <c r="AM362" s="281"/>
      <c r="AN362" s="281"/>
      <c r="AO362" s="89"/>
      <c r="AP362" s="16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</row>
    <row r="363" spans="1:80" s="4" customFormat="1">
      <c r="A363" s="280"/>
      <c r="B363" s="281"/>
      <c r="C363" s="281"/>
      <c r="D363" s="281"/>
      <c r="E363" s="281"/>
      <c r="F363" s="281"/>
      <c r="G363" s="281"/>
      <c r="H363" s="281"/>
      <c r="I363" s="281"/>
      <c r="J363" s="281"/>
      <c r="K363" s="281"/>
      <c r="L363" s="281"/>
      <c r="M363" s="281"/>
      <c r="N363" s="281"/>
      <c r="O363" s="281"/>
      <c r="P363" s="281"/>
      <c r="Q363" s="281"/>
      <c r="R363" s="281"/>
      <c r="S363" s="281"/>
      <c r="T363" s="281"/>
      <c r="U363" s="281"/>
      <c r="V363" s="281"/>
      <c r="W363" s="281"/>
      <c r="X363" s="281"/>
      <c r="Y363" s="281"/>
      <c r="Z363" s="281"/>
      <c r="AA363" s="281"/>
      <c r="AB363" s="281"/>
      <c r="AC363" s="281"/>
      <c r="AD363" s="281"/>
      <c r="AE363" s="281"/>
      <c r="AF363" s="281"/>
      <c r="AG363" s="281"/>
      <c r="AH363" s="281"/>
      <c r="AI363" s="281"/>
      <c r="AJ363" s="281"/>
      <c r="AK363" s="281"/>
      <c r="AL363" s="281"/>
      <c r="AM363" s="281"/>
      <c r="AN363" s="281"/>
      <c r="AO363" s="89"/>
      <c r="AP363" s="16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</row>
    <row r="364" spans="1:80" s="4" customFormat="1">
      <c r="A364" s="280"/>
      <c r="B364" s="281"/>
      <c r="C364" s="281"/>
      <c r="D364" s="281"/>
      <c r="E364" s="281"/>
      <c r="F364" s="281"/>
      <c r="G364" s="281"/>
      <c r="H364" s="281"/>
      <c r="I364" s="281"/>
      <c r="J364" s="281"/>
      <c r="K364" s="281"/>
      <c r="L364" s="281"/>
      <c r="M364" s="281"/>
      <c r="N364" s="281"/>
      <c r="O364" s="281"/>
      <c r="P364" s="281"/>
      <c r="Q364" s="281"/>
      <c r="R364" s="281"/>
      <c r="S364" s="281"/>
      <c r="T364" s="281"/>
      <c r="U364" s="281"/>
      <c r="V364" s="281"/>
      <c r="W364" s="281"/>
      <c r="X364" s="281"/>
      <c r="Y364" s="281"/>
      <c r="Z364" s="281"/>
      <c r="AA364" s="281"/>
      <c r="AB364" s="281"/>
      <c r="AC364" s="281"/>
      <c r="AD364" s="281"/>
      <c r="AE364" s="281"/>
      <c r="AF364" s="281"/>
      <c r="AG364" s="281"/>
      <c r="AH364" s="281"/>
      <c r="AI364" s="281"/>
      <c r="AJ364" s="281"/>
      <c r="AK364" s="281"/>
      <c r="AL364" s="281"/>
      <c r="AM364" s="281"/>
      <c r="AN364" s="281"/>
      <c r="AO364" s="89"/>
      <c r="AP364" s="16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</row>
    <row r="365" spans="1:80" s="4" customFormat="1">
      <c r="A365" s="280"/>
      <c r="B365" s="281"/>
      <c r="C365" s="281"/>
      <c r="D365" s="281"/>
      <c r="E365" s="281"/>
      <c r="F365" s="281"/>
      <c r="G365" s="281"/>
      <c r="H365" s="281"/>
      <c r="I365" s="281"/>
      <c r="J365" s="281"/>
      <c r="K365" s="281"/>
      <c r="L365" s="281"/>
      <c r="M365" s="281"/>
      <c r="N365" s="281"/>
      <c r="O365" s="281"/>
      <c r="P365" s="281"/>
      <c r="Q365" s="281"/>
      <c r="R365" s="281"/>
      <c r="S365" s="281"/>
      <c r="T365" s="281"/>
      <c r="U365" s="281"/>
      <c r="V365" s="281"/>
      <c r="W365" s="281"/>
      <c r="X365" s="281"/>
      <c r="Y365" s="281"/>
      <c r="Z365" s="281"/>
      <c r="AA365" s="281"/>
      <c r="AB365" s="281"/>
      <c r="AC365" s="281"/>
      <c r="AD365" s="281"/>
      <c r="AE365" s="281"/>
      <c r="AF365" s="281"/>
      <c r="AG365" s="281"/>
      <c r="AH365" s="281"/>
      <c r="AI365" s="281"/>
      <c r="AJ365" s="281"/>
      <c r="AK365" s="281"/>
      <c r="AL365" s="281"/>
      <c r="AM365" s="281"/>
      <c r="AN365" s="281"/>
      <c r="AO365" s="89"/>
      <c r="AP365" s="16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</row>
    <row r="366" spans="1:80" s="4" customFormat="1">
      <c r="A366" s="280"/>
      <c r="B366" s="281"/>
      <c r="C366" s="281"/>
      <c r="D366" s="281"/>
      <c r="E366" s="281"/>
      <c r="F366" s="281"/>
      <c r="G366" s="281"/>
      <c r="H366" s="281"/>
      <c r="I366" s="281"/>
      <c r="J366" s="281"/>
      <c r="K366" s="281"/>
      <c r="L366" s="281"/>
      <c r="M366" s="281"/>
      <c r="N366" s="281"/>
      <c r="O366" s="281"/>
      <c r="P366" s="281"/>
      <c r="Q366" s="281"/>
      <c r="R366" s="281"/>
      <c r="S366" s="281"/>
      <c r="T366" s="281"/>
      <c r="U366" s="281"/>
      <c r="V366" s="281"/>
      <c r="W366" s="281"/>
      <c r="X366" s="281"/>
      <c r="Y366" s="281"/>
      <c r="Z366" s="281"/>
      <c r="AA366" s="281"/>
      <c r="AB366" s="281"/>
      <c r="AC366" s="281"/>
      <c r="AD366" s="281"/>
      <c r="AE366" s="281"/>
      <c r="AF366" s="281"/>
      <c r="AG366" s="281"/>
      <c r="AH366" s="281"/>
      <c r="AI366" s="281"/>
      <c r="AJ366" s="281"/>
      <c r="AK366" s="281"/>
      <c r="AL366" s="281"/>
      <c r="AM366" s="281"/>
      <c r="AN366" s="281"/>
      <c r="AO366" s="89"/>
      <c r="AP366" s="16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</row>
    <row r="367" spans="1:80" s="4" customFormat="1">
      <c r="A367" s="280"/>
      <c r="B367" s="281"/>
      <c r="C367" s="281"/>
      <c r="D367" s="281"/>
      <c r="E367" s="281"/>
      <c r="F367" s="281"/>
      <c r="G367" s="281"/>
      <c r="H367" s="281"/>
      <c r="I367" s="281"/>
      <c r="J367" s="281"/>
      <c r="K367" s="281"/>
      <c r="L367" s="281"/>
      <c r="M367" s="281"/>
      <c r="N367" s="281"/>
      <c r="O367" s="281"/>
      <c r="P367" s="281"/>
      <c r="Q367" s="281"/>
      <c r="R367" s="281"/>
      <c r="S367" s="281"/>
      <c r="T367" s="281"/>
      <c r="U367" s="281"/>
      <c r="V367" s="281"/>
      <c r="W367" s="281"/>
      <c r="X367" s="281"/>
      <c r="Y367" s="281"/>
      <c r="Z367" s="281"/>
      <c r="AA367" s="281"/>
      <c r="AB367" s="281"/>
      <c r="AC367" s="281"/>
      <c r="AD367" s="281"/>
      <c r="AE367" s="281"/>
      <c r="AF367" s="281"/>
      <c r="AG367" s="281"/>
      <c r="AH367" s="281"/>
      <c r="AI367" s="281"/>
      <c r="AJ367" s="281"/>
      <c r="AK367" s="281"/>
      <c r="AL367" s="281"/>
      <c r="AM367" s="281"/>
      <c r="AN367" s="281"/>
      <c r="AO367" s="89"/>
      <c r="AP367" s="16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</row>
    <row r="368" spans="1:80" s="4" customFormat="1">
      <c r="A368" s="280"/>
      <c r="B368" s="281"/>
      <c r="C368" s="281"/>
      <c r="D368" s="281"/>
      <c r="E368" s="281"/>
      <c r="F368" s="281"/>
      <c r="G368" s="281"/>
      <c r="H368" s="281"/>
      <c r="I368" s="281"/>
      <c r="J368" s="281"/>
      <c r="K368" s="281"/>
      <c r="L368" s="281"/>
      <c r="M368" s="281"/>
      <c r="N368" s="281"/>
      <c r="O368" s="281"/>
      <c r="P368" s="281"/>
      <c r="Q368" s="281"/>
      <c r="R368" s="281"/>
      <c r="S368" s="281"/>
      <c r="T368" s="281"/>
      <c r="U368" s="281"/>
      <c r="V368" s="281"/>
      <c r="W368" s="281"/>
      <c r="X368" s="281"/>
      <c r="Y368" s="281"/>
      <c r="Z368" s="281"/>
      <c r="AA368" s="281"/>
      <c r="AB368" s="281"/>
      <c r="AC368" s="281"/>
      <c r="AD368" s="281"/>
      <c r="AE368" s="281"/>
      <c r="AF368" s="281"/>
      <c r="AG368" s="281"/>
      <c r="AH368" s="281"/>
      <c r="AI368" s="281"/>
      <c r="AJ368" s="281"/>
      <c r="AK368" s="281"/>
      <c r="AL368" s="281"/>
      <c r="AM368" s="281"/>
      <c r="AN368" s="281"/>
      <c r="AO368" s="89"/>
      <c r="AP368" s="16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</row>
    <row r="369" spans="1:80" s="4" customFormat="1">
      <c r="A369" s="280"/>
      <c r="B369" s="281"/>
      <c r="C369" s="281"/>
      <c r="D369" s="281"/>
      <c r="E369" s="281"/>
      <c r="F369" s="281"/>
      <c r="G369" s="281"/>
      <c r="H369" s="281"/>
      <c r="I369" s="281"/>
      <c r="J369" s="281"/>
      <c r="K369" s="281"/>
      <c r="L369" s="281"/>
      <c r="M369" s="281"/>
      <c r="N369" s="281"/>
      <c r="O369" s="281"/>
      <c r="P369" s="281"/>
      <c r="Q369" s="281"/>
      <c r="R369" s="281"/>
      <c r="S369" s="281"/>
      <c r="T369" s="281"/>
      <c r="U369" s="281"/>
      <c r="V369" s="281"/>
      <c r="W369" s="281"/>
      <c r="X369" s="281"/>
      <c r="Y369" s="281"/>
      <c r="Z369" s="281"/>
      <c r="AA369" s="281"/>
      <c r="AB369" s="281"/>
      <c r="AC369" s="281"/>
      <c r="AD369" s="281"/>
      <c r="AE369" s="281"/>
      <c r="AF369" s="281"/>
      <c r="AG369" s="281"/>
      <c r="AH369" s="281"/>
      <c r="AI369" s="281"/>
      <c r="AJ369" s="281"/>
      <c r="AK369" s="281"/>
      <c r="AL369" s="281"/>
      <c r="AM369" s="281"/>
      <c r="AN369" s="281"/>
      <c r="AO369" s="89"/>
      <c r="AP369" s="16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</row>
    <row r="370" spans="1:80" s="4" customFormat="1">
      <c r="A370" s="280"/>
      <c r="B370" s="281"/>
      <c r="C370" s="281"/>
      <c r="D370" s="281"/>
      <c r="E370" s="281"/>
      <c r="F370" s="281"/>
      <c r="G370" s="281"/>
      <c r="H370" s="281"/>
      <c r="I370" s="281"/>
      <c r="J370" s="281"/>
      <c r="K370" s="281"/>
      <c r="L370" s="281"/>
      <c r="M370" s="281"/>
      <c r="N370" s="281"/>
      <c r="O370" s="281"/>
      <c r="P370" s="281"/>
      <c r="Q370" s="281"/>
      <c r="R370" s="281"/>
      <c r="S370" s="281"/>
      <c r="T370" s="281"/>
      <c r="U370" s="281"/>
      <c r="V370" s="281"/>
      <c r="W370" s="281"/>
      <c r="X370" s="281"/>
      <c r="Y370" s="281"/>
      <c r="Z370" s="281"/>
      <c r="AA370" s="281"/>
      <c r="AB370" s="281"/>
      <c r="AC370" s="281"/>
      <c r="AD370" s="281"/>
      <c r="AE370" s="281"/>
      <c r="AF370" s="281"/>
      <c r="AG370" s="281"/>
      <c r="AH370" s="281"/>
      <c r="AI370" s="281"/>
      <c r="AJ370" s="281"/>
      <c r="AK370" s="281"/>
      <c r="AL370" s="281"/>
      <c r="AM370" s="281"/>
      <c r="AN370" s="281"/>
      <c r="AO370" s="89"/>
      <c r="AP370" s="16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</row>
    <row r="371" spans="1:80" s="4" customFormat="1">
      <c r="A371" s="280"/>
      <c r="B371" s="281"/>
      <c r="C371" s="281"/>
      <c r="D371" s="281"/>
      <c r="E371" s="281"/>
      <c r="F371" s="281"/>
      <c r="G371" s="281"/>
      <c r="H371" s="281"/>
      <c r="I371" s="281"/>
      <c r="J371" s="281"/>
      <c r="K371" s="281"/>
      <c r="L371" s="281"/>
      <c r="M371" s="281"/>
      <c r="N371" s="281"/>
      <c r="O371" s="281"/>
      <c r="P371" s="281"/>
      <c r="Q371" s="281"/>
      <c r="R371" s="281"/>
      <c r="S371" s="281"/>
      <c r="T371" s="281"/>
      <c r="U371" s="281"/>
      <c r="V371" s="281"/>
      <c r="W371" s="281"/>
      <c r="X371" s="281"/>
      <c r="Y371" s="281"/>
      <c r="Z371" s="281"/>
      <c r="AA371" s="281"/>
      <c r="AB371" s="281"/>
      <c r="AC371" s="281"/>
      <c r="AD371" s="281"/>
      <c r="AE371" s="281"/>
      <c r="AF371" s="281"/>
      <c r="AG371" s="281"/>
      <c r="AH371" s="281"/>
      <c r="AI371" s="281"/>
      <c r="AJ371" s="281"/>
      <c r="AK371" s="281"/>
      <c r="AL371" s="281"/>
      <c r="AM371" s="281"/>
      <c r="AN371" s="281"/>
      <c r="AO371" s="89"/>
      <c r="AP371" s="16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</row>
    <row r="372" spans="1:80" s="4" customFormat="1">
      <c r="A372" s="280"/>
      <c r="B372" s="281"/>
      <c r="C372" s="281"/>
      <c r="D372" s="281"/>
      <c r="E372" s="281"/>
      <c r="F372" s="281"/>
      <c r="G372" s="281"/>
      <c r="H372" s="281"/>
      <c r="I372" s="281"/>
      <c r="J372" s="281"/>
      <c r="K372" s="281"/>
      <c r="L372" s="281"/>
      <c r="M372" s="281"/>
      <c r="N372" s="281"/>
      <c r="O372" s="281"/>
      <c r="P372" s="281"/>
      <c r="Q372" s="281"/>
      <c r="R372" s="281"/>
      <c r="S372" s="281"/>
      <c r="T372" s="281"/>
      <c r="U372" s="281"/>
      <c r="V372" s="281"/>
      <c r="W372" s="281"/>
      <c r="X372" s="281"/>
      <c r="Y372" s="281"/>
      <c r="Z372" s="281"/>
      <c r="AA372" s="281"/>
      <c r="AB372" s="281"/>
      <c r="AC372" s="281"/>
      <c r="AD372" s="281"/>
      <c r="AE372" s="281"/>
      <c r="AF372" s="281"/>
      <c r="AG372" s="281"/>
      <c r="AH372" s="281"/>
      <c r="AI372" s="281"/>
      <c r="AJ372" s="281"/>
      <c r="AK372" s="281"/>
      <c r="AL372" s="281"/>
      <c r="AM372" s="281"/>
      <c r="AN372" s="281"/>
      <c r="AO372" s="89"/>
      <c r="AP372" s="16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</row>
    <row r="373" spans="1:80" s="4" customFormat="1">
      <c r="A373" s="280"/>
      <c r="B373" s="281"/>
      <c r="C373" s="281"/>
      <c r="D373" s="281"/>
      <c r="E373" s="281"/>
      <c r="F373" s="281"/>
      <c r="G373" s="281"/>
      <c r="H373" s="281"/>
      <c r="I373" s="281"/>
      <c r="J373" s="281"/>
      <c r="K373" s="281"/>
      <c r="L373" s="281"/>
      <c r="M373" s="281"/>
      <c r="N373" s="281"/>
      <c r="O373" s="281"/>
      <c r="P373" s="281"/>
      <c r="Q373" s="281"/>
      <c r="R373" s="281"/>
      <c r="S373" s="281"/>
      <c r="T373" s="281"/>
      <c r="U373" s="281"/>
      <c r="V373" s="281"/>
      <c r="W373" s="281"/>
      <c r="X373" s="281"/>
      <c r="Y373" s="281"/>
      <c r="Z373" s="281"/>
      <c r="AA373" s="281"/>
      <c r="AB373" s="281"/>
      <c r="AC373" s="281"/>
      <c r="AD373" s="281"/>
      <c r="AE373" s="281"/>
      <c r="AF373" s="281"/>
      <c r="AG373" s="281"/>
      <c r="AH373" s="281"/>
      <c r="AI373" s="281"/>
      <c r="AJ373" s="281"/>
      <c r="AK373" s="281"/>
      <c r="AL373" s="281"/>
      <c r="AM373" s="281"/>
      <c r="AN373" s="281"/>
      <c r="AO373" s="89"/>
      <c r="AP373" s="16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</row>
    <row r="374" spans="1:80" s="4" customFormat="1">
      <c r="A374" s="280"/>
      <c r="B374" s="281"/>
      <c r="C374" s="281"/>
      <c r="D374" s="281"/>
      <c r="E374" s="281"/>
      <c r="F374" s="281"/>
      <c r="G374" s="281"/>
      <c r="H374" s="281"/>
      <c r="I374" s="281"/>
      <c r="J374" s="281"/>
      <c r="K374" s="281"/>
      <c r="L374" s="281"/>
      <c r="M374" s="281"/>
      <c r="N374" s="281"/>
      <c r="O374" s="281"/>
      <c r="P374" s="281"/>
      <c r="Q374" s="281"/>
      <c r="R374" s="281"/>
      <c r="S374" s="281"/>
      <c r="T374" s="281"/>
      <c r="U374" s="281"/>
      <c r="V374" s="281"/>
      <c r="W374" s="281"/>
      <c r="X374" s="281"/>
      <c r="Y374" s="281"/>
      <c r="Z374" s="281"/>
      <c r="AA374" s="281"/>
      <c r="AB374" s="281"/>
      <c r="AC374" s="281"/>
      <c r="AD374" s="281"/>
      <c r="AE374" s="281"/>
      <c r="AF374" s="281"/>
      <c r="AG374" s="281"/>
      <c r="AH374" s="281"/>
      <c r="AI374" s="281"/>
      <c r="AJ374" s="281"/>
      <c r="AK374" s="281"/>
      <c r="AL374" s="281"/>
      <c r="AM374" s="281"/>
      <c r="AN374" s="281"/>
      <c r="AO374" s="89"/>
      <c r="AP374" s="16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</row>
    <row r="375" spans="1:80" s="4" customFormat="1">
      <c r="A375" s="280"/>
      <c r="B375" s="281"/>
      <c r="C375" s="281"/>
      <c r="D375" s="281"/>
      <c r="E375" s="281"/>
      <c r="F375" s="281"/>
      <c r="G375" s="281"/>
      <c r="H375" s="281"/>
      <c r="I375" s="281"/>
      <c r="J375" s="281"/>
      <c r="K375" s="281"/>
      <c r="L375" s="281"/>
      <c r="M375" s="281"/>
      <c r="N375" s="281"/>
      <c r="O375" s="281"/>
      <c r="P375" s="281"/>
      <c r="Q375" s="281"/>
      <c r="R375" s="281"/>
      <c r="S375" s="281"/>
      <c r="T375" s="281"/>
      <c r="U375" s="281"/>
      <c r="V375" s="281"/>
      <c r="W375" s="281"/>
      <c r="X375" s="281"/>
      <c r="Y375" s="281"/>
      <c r="Z375" s="281"/>
      <c r="AA375" s="281"/>
      <c r="AB375" s="281"/>
      <c r="AC375" s="281"/>
      <c r="AD375" s="281"/>
      <c r="AE375" s="281"/>
      <c r="AF375" s="281"/>
      <c r="AG375" s="281"/>
      <c r="AH375" s="281"/>
      <c r="AI375" s="281"/>
      <c r="AJ375" s="281"/>
      <c r="AK375" s="281"/>
      <c r="AL375" s="281"/>
      <c r="AM375" s="281"/>
      <c r="AN375" s="281"/>
      <c r="AO375" s="89"/>
      <c r="AP375" s="16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</row>
    <row r="376" spans="1:80" s="4" customFormat="1">
      <c r="A376" s="280"/>
      <c r="B376" s="281"/>
      <c r="C376" s="281"/>
      <c r="D376" s="281"/>
      <c r="E376" s="281"/>
      <c r="F376" s="281"/>
      <c r="G376" s="281"/>
      <c r="H376" s="281"/>
      <c r="I376" s="281"/>
      <c r="J376" s="281"/>
      <c r="K376" s="281"/>
      <c r="L376" s="281"/>
      <c r="M376" s="281"/>
      <c r="N376" s="281"/>
      <c r="O376" s="281"/>
      <c r="P376" s="281"/>
      <c r="Q376" s="281"/>
      <c r="R376" s="281"/>
      <c r="S376" s="281"/>
      <c r="T376" s="281"/>
      <c r="U376" s="281"/>
      <c r="V376" s="281"/>
      <c r="W376" s="281"/>
      <c r="X376" s="281"/>
      <c r="Y376" s="281"/>
      <c r="Z376" s="281"/>
      <c r="AA376" s="281"/>
      <c r="AB376" s="281"/>
      <c r="AC376" s="281"/>
      <c r="AD376" s="281"/>
      <c r="AE376" s="281"/>
      <c r="AF376" s="281"/>
      <c r="AG376" s="281"/>
      <c r="AH376" s="281"/>
      <c r="AI376" s="281"/>
      <c r="AJ376" s="281"/>
      <c r="AK376" s="281"/>
      <c r="AL376" s="281"/>
      <c r="AM376" s="281"/>
      <c r="AN376" s="281"/>
      <c r="AO376" s="5"/>
      <c r="AP376" s="16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</row>
    <row r="377" spans="1:80" s="4" customFormat="1">
      <c r="A377" s="280"/>
      <c r="B377" s="281"/>
      <c r="C377" s="281"/>
      <c r="D377" s="281"/>
      <c r="E377" s="281"/>
      <c r="F377" s="281"/>
      <c r="G377" s="281"/>
      <c r="H377" s="281"/>
      <c r="I377" s="281"/>
      <c r="J377" s="281"/>
      <c r="K377" s="281"/>
      <c r="L377" s="281"/>
      <c r="M377" s="281"/>
      <c r="N377" s="281"/>
      <c r="O377" s="281"/>
      <c r="P377" s="281"/>
      <c r="Q377" s="281"/>
      <c r="R377" s="281"/>
      <c r="S377" s="281"/>
      <c r="T377" s="281"/>
      <c r="U377" s="281"/>
      <c r="V377" s="281"/>
      <c r="W377" s="281"/>
      <c r="X377" s="281"/>
      <c r="Y377" s="281"/>
      <c r="Z377" s="281"/>
      <c r="AA377" s="281"/>
      <c r="AB377" s="281"/>
      <c r="AC377" s="281"/>
      <c r="AD377" s="281"/>
      <c r="AE377" s="281"/>
      <c r="AF377" s="281"/>
      <c r="AG377" s="281"/>
      <c r="AH377" s="281"/>
      <c r="AI377" s="281"/>
      <c r="AJ377" s="281"/>
      <c r="AK377" s="281"/>
      <c r="AL377" s="281"/>
      <c r="AM377" s="281"/>
      <c r="AN377" s="281"/>
      <c r="AO377" s="5"/>
      <c r="AP377" s="16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</row>
    <row r="378" spans="1:80" s="4" customFormat="1">
      <c r="A378" s="280"/>
      <c r="B378" s="281"/>
      <c r="C378" s="281"/>
      <c r="D378" s="281"/>
      <c r="E378" s="281"/>
      <c r="F378" s="281"/>
      <c r="G378" s="281"/>
      <c r="H378" s="281"/>
      <c r="I378" s="281"/>
      <c r="J378" s="281"/>
      <c r="K378" s="281"/>
      <c r="L378" s="281"/>
      <c r="M378" s="281"/>
      <c r="N378" s="281"/>
      <c r="O378" s="281"/>
      <c r="P378" s="281"/>
      <c r="Q378" s="281"/>
      <c r="R378" s="281"/>
      <c r="S378" s="281"/>
      <c r="T378" s="281"/>
      <c r="U378" s="281"/>
      <c r="V378" s="281"/>
      <c r="W378" s="281"/>
      <c r="X378" s="281"/>
      <c r="Y378" s="281"/>
      <c r="Z378" s="281"/>
      <c r="AA378" s="281"/>
      <c r="AB378" s="281"/>
      <c r="AC378" s="281"/>
      <c r="AD378" s="281"/>
      <c r="AE378" s="281"/>
      <c r="AF378" s="281"/>
      <c r="AG378" s="281"/>
      <c r="AH378" s="281"/>
      <c r="AI378" s="281"/>
      <c r="AJ378" s="281"/>
      <c r="AK378" s="281"/>
      <c r="AL378" s="281"/>
      <c r="AM378" s="281"/>
      <c r="AN378" s="281"/>
      <c r="AO378" s="5"/>
      <c r="AP378" s="16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</row>
    <row r="379" spans="1:80" s="4" customFormat="1">
      <c r="A379" s="280"/>
      <c r="B379" s="281"/>
      <c r="C379" s="281"/>
      <c r="D379" s="281"/>
      <c r="E379" s="281"/>
      <c r="F379" s="281"/>
      <c r="G379" s="281"/>
      <c r="H379" s="281"/>
      <c r="I379" s="281"/>
      <c r="J379" s="281"/>
      <c r="K379" s="281"/>
      <c r="L379" s="281"/>
      <c r="M379" s="281"/>
      <c r="N379" s="281"/>
      <c r="O379" s="281"/>
      <c r="P379" s="281"/>
      <c r="Q379" s="281"/>
      <c r="R379" s="281"/>
      <c r="S379" s="281"/>
      <c r="T379" s="281"/>
      <c r="U379" s="281"/>
      <c r="V379" s="281"/>
      <c r="W379" s="281"/>
      <c r="X379" s="281"/>
      <c r="Y379" s="281"/>
      <c r="Z379" s="281"/>
      <c r="AA379" s="281"/>
      <c r="AB379" s="281"/>
      <c r="AC379" s="281"/>
      <c r="AD379" s="281"/>
      <c r="AE379" s="281"/>
      <c r="AF379" s="281"/>
      <c r="AG379" s="281"/>
      <c r="AH379" s="281"/>
      <c r="AI379" s="281"/>
      <c r="AJ379" s="281"/>
      <c r="AK379" s="281"/>
      <c r="AL379" s="281"/>
      <c r="AM379" s="281"/>
      <c r="AN379" s="281"/>
      <c r="AO379" s="5"/>
      <c r="AP379" s="16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</row>
    <row r="380" spans="1:80" s="4" customFormat="1">
      <c r="A380" s="280"/>
      <c r="B380" s="281"/>
      <c r="C380" s="281"/>
      <c r="D380" s="281"/>
      <c r="E380" s="281"/>
      <c r="F380" s="281"/>
      <c r="G380" s="281"/>
      <c r="H380" s="281"/>
      <c r="I380" s="281"/>
      <c r="J380" s="281"/>
      <c r="K380" s="281"/>
      <c r="L380" s="281"/>
      <c r="M380" s="281"/>
      <c r="N380" s="281"/>
      <c r="O380" s="281"/>
      <c r="P380" s="281"/>
      <c r="Q380" s="281"/>
      <c r="R380" s="281"/>
      <c r="S380" s="281"/>
      <c r="T380" s="281"/>
      <c r="U380" s="281"/>
      <c r="V380" s="281"/>
      <c r="W380" s="281"/>
      <c r="X380" s="281"/>
      <c r="Y380" s="281"/>
      <c r="Z380" s="281"/>
      <c r="AA380" s="281"/>
      <c r="AB380" s="281"/>
      <c r="AC380" s="281"/>
      <c r="AD380" s="281"/>
      <c r="AE380" s="281"/>
      <c r="AF380" s="281"/>
      <c r="AG380" s="281"/>
      <c r="AH380" s="281"/>
      <c r="AI380" s="281"/>
      <c r="AJ380" s="281"/>
      <c r="AK380" s="281"/>
      <c r="AL380" s="281"/>
      <c r="AM380" s="281"/>
      <c r="AN380" s="281"/>
      <c r="AO380" s="5"/>
      <c r="AP380" s="16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</row>
    <row r="381" spans="1:80" s="4" customFormat="1">
      <c r="A381" s="280"/>
      <c r="B381" s="281"/>
      <c r="C381" s="281"/>
      <c r="D381" s="281"/>
      <c r="E381" s="281"/>
      <c r="F381" s="281"/>
      <c r="G381" s="281"/>
      <c r="H381" s="281"/>
      <c r="I381" s="281"/>
      <c r="J381" s="281"/>
      <c r="K381" s="281"/>
      <c r="L381" s="281"/>
      <c r="M381" s="281"/>
      <c r="N381" s="281"/>
      <c r="O381" s="281"/>
      <c r="P381" s="281"/>
      <c r="Q381" s="281"/>
      <c r="R381" s="281"/>
      <c r="S381" s="281"/>
      <c r="T381" s="281"/>
      <c r="U381" s="281"/>
      <c r="V381" s="281"/>
      <c r="W381" s="281"/>
      <c r="X381" s="281"/>
      <c r="Y381" s="281"/>
      <c r="Z381" s="281"/>
      <c r="AA381" s="281"/>
      <c r="AB381" s="281"/>
      <c r="AC381" s="281"/>
      <c r="AD381" s="281"/>
      <c r="AE381" s="281"/>
      <c r="AF381" s="281"/>
      <c r="AG381" s="281"/>
      <c r="AH381" s="281"/>
      <c r="AI381" s="281"/>
      <c r="AJ381" s="281"/>
      <c r="AK381" s="281"/>
      <c r="AL381" s="281"/>
      <c r="AM381" s="281"/>
      <c r="AN381" s="281"/>
      <c r="AO381" s="5"/>
      <c r="AP381" s="16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</row>
    <row r="382" spans="1:80" s="4" customFormat="1">
      <c r="A382" s="280"/>
      <c r="B382" s="281"/>
      <c r="C382" s="281"/>
      <c r="D382" s="281"/>
      <c r="E382" s="281"/>
      <c r="F382" s="281"/>
      <c r="G382" s="281"/>
      <c r="H382" s="281"/>
      <c r="I382" s="281"/>
      <c r="J382" s="281"/>
      <c r="K382" s="281"/>
      <c r="L382" s="281"/>
      <c r="M382" s="281"/>
      <c r="N382" s="281"/>
      <c r="O382" s="281"/>
      <c r="P382" s="281"/>
      <c r="Q382" s="281"/>
      <c r="R382" s="281"/>
      <c r="S382" s="281"/>
      <c r="T382" s="281"/>
      <c r="U382" s="281"/>
      <c r="V382" s="281"/>
      <c r="W382" s="281"/>
      <c r="X382" s="281"/>
      <c r="Y382" s="281"/>
      <c r="Z382" s="281"/>
      <c r="AA382" s="281"/>
      <c r="AB382" s="281"/>
      <c r="AC382" s="281"/>
      <c r="AD382" s="281"/>
      <c r="AE382" s="281"/>
      <c r="AF382" s="281"/>
      <c r="AG382" s="281"/>
      <c r="AH382" s="281"/>
      <c r="AI382" s="281"/>
      <c r="AJ382" s="281"/>
      <c r="AK382" s="281"/>
      <c r="AL382" s="281"/>
      <c r="AM382" s="281"/>
      <c r="AN382" s="281"/>
      <c r="AO382" s="5"/>
      <c r="AP382" s="16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</row>
    <row r="383" spans="1:80" s="4" customFormat="1">
      <c r="A383" s="280"/>
      <c r="B383" s="281"/>
      <c r="C383" s="281"/>
      <c r="D383" s="281"/>
      <c r="E383" s="281"/>
      <c r="F383" s="281"/>
      <c r="G383" s="281"/>
      <c r="H383" s="281"/>
      <c r="I383" s="281"/>
      <c r="J383" s="281"/>
      <c r="K383" s="281"/>
      <c r="L383" s="281"/>
      <c r="M383" s="281"/>
      <c r="N383" s="281"/>
      <c r="O383" s="281"/>
      <c r="P383" s="281"/>
      <c r="Q383" s="281"/>
      <c r="R383" s="281"/>
      <c r="S383" s="281"/>
      <c r="T383" s="281"/>
      <c r="U383" s="281"/>
      <c r="V383" s="281"/>
      <c r="W383" s="281"/>
      <c r="X383" s="281"/>
      <c r="Y383" s="281"/>
      <c r="Z383" s="281"/>
      <c r="AA383" s="281"/>
      <c r="AB383" s="281"/>
      <c r="AC383" s="281"/>
      <c r="AD383" s="281"/>
      <c r="AE383" s="281"/>
      <c r="AF383" s="281"/>
      <c r="AG383" s="281"/>
      <c r="AH383" s="281"/>
      <c r="AI383" s="281"/>
      <c r="AJ383" s="281"/>
      <c r="AK383" s="281"/>
      <c r="AL383" s="281"/>
      <c r="AM383" s="281"/>
      <c r="AN383" s="281"/>
      <c r="AO383" s="5"/>
      <c r="AP383" s="16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</row>
    <row r="384" spans="1:80" s="4" customFormat="1">
      <c r="A384" s="280"/>
      <c r="B384" s="281"/>
      <c r="C384" s="281"/>
      <c r="D384" s="281"/>
      <c r="E384" s="281"/>
      <c r="F384" s="281"/>
      <c r="G384" s="281"/>
      <c r="H384" s="281"/>
      <c r="I384" s="281"/>
      <c r="J384" s="281"/>
      <c r="K384" s="281"/>
      <c r="L384" s="281"/>
      <c r="M384" s="281"/>
      <c r="N384" s="281"/>
      <c r="O384" s="281"/>
      <c r="P384" s="281"/>
      <c r="Q384" s="281"/>
      <c r="R384" s="281"/>
      <c r="S384" s="281"/>
      <c r="T384" s="281"/>
      <c r="U384" s="281"/>
      <c r="V384" s="281"/>
      <c r="W384" s="281"/>
      <c r="X384" s="281"/>
      <c r="Y384" s="281"/>
      <c r="Z384" s="281"/>
      <c r="AA384" s="281"/>
      <c r="AB384" s="281"/>
      <c r="AC384" s="281"/>
      <c r="AD384" s="281"/>
      <c r="AE384" s="281"/>
      <c r="AF384" s="281"/>
      <c r="AG384" s="281"/>
      <c r="AH384" s="281"/>
      <c r="AI384" s="281"/>
      <c r="AJ384" s="281"/>
      <c r="AK384" s="281"/>
      <c r="AL384" s="281"/>
      <c r="AM384" s="281"/>
      <c r="AN384" s="281"/>
      <c r="AO384" s="5"/>
      <c r="AP384" s="16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</row>
    <row r="385" spans="1:80" s="4" customFormat="1">
      <c r="A385" s="280"/>
      <c r="B385" s="281"/>
      <c r="C385" s="281"/>
      <c r="D385" s="281"/>
      <c r="E385" s="281"/>
      <c r="F385" s="281"/>
      <c r="G385" s="281"/>
      <c r="H385" s="281"/>
      <c r="I385" s="281"/>
      <c r="J385" s="281"/>
      <c r="K385" s="281"/>
      <c r="L385" s="281"/>
      <c r="M385" s="281"/>
      <c r="N385" s="281"/>
      <c r="O385" s="281"/>
      <c r="P385" s="281"/>
      <c r="Q385" s="281"/>
      <c r="R385" s="281"/>
      <c r="S385" s="281"/>
      <c r="T385" s="281"/>
      <c r="U385" s="281"/>
      <c r="V385" s="281"/>
      <c r="W385" s="281"/>
      <c r="X385" s="281"/>
      <c r="Y385" s="281"/>
      <c r="Z385" s="281"/>
      <c r="AA385" s="281"/>
      <c r="AB385" s="281"/>
      <c r="AC385" s="281"/>
      <c r="AD385" s="281"/>
      <c r="AE385" s="281"/>
      <c r="AF385" s="281"/>
      <c r="AG385" s="281"/>
      <c r="AH385" s="281"/>
      <c r="AI385" s="281"/>
      <c r="AJ385" s="281"/>
      <c r="AK385" s="281"/>
      <c r="AL385" s="281"/>
      <c r="AM385" s="281"/>
      <c r="AN385" s="281"/>
      <c r="AO385" s="5"/>
      <c r="AP385" s="16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</row>
    <row r="386" spans="1:80" s="4" customFormat="1">
      <c r="A386" s="280"/>
      <c r="B386" s="281"/>
      <c r="C386" s="281"/>
      <c r="D386" s="281"/>
      <c r="E386" s="281"/>
      <c r="F386" s="281"/>
      <c r="G386" s="281"/>
      <c r="H386" s="281"/>
      <c r="I386" s="281"/>
      <c r="J386" s="281"/>
      <c r="K386" s="281"/>
      <c r="L386" s="281"/>
      <c r="M386" s="281"/>
      <c r="N386" s="281"/>
      <c r="O386" s="281"/>
      <c r="P386" s="281"/>
      <c r="Q386" s="281"/>
      <c r="R386" s="281"/>
      <c r="S386" s="281"/>
      <c r="T386" s="281"/>
      <c r="U386" s="281"/>
      <c r="V386" s="281"/>
      <c r="W386" s="281"/>
      <c r="X386" s="281"/>
      <c r="Y386" s="281"/>
      <c r="Z386" s="281"/>
      <c r="AA386" s="281"/>
      <c r="AB386" s="281"/>
      <c r="AC386" s="281"/>
      <c r="AD386" s="281"/>
      <c r="AE386" s="281"/>
      <c r="AF386" s="281"/>
      <c r="AG386" s="281"/>
      <c r="AH386" s="281"/>
      <c r="AI386" s="281"/>
      <c r="AJ386" s="281"/>
      <c r="AK386" s="281"/>
      <c r="AL386" s="281"/>
      <c r="AM386" s="281"/>
      <c r="AN386" s="281"/>
      <c r="AO386" s="5"/>
      <c r="AP386" s="16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</row>
    <row r="387" spans="1:80" s="4" customFormat="1">
      <c r="A387" s="280"/>
      <c r="B387" s="281"/>
      <c r="C387" s="281"/>
      <c r="D387" s="281"/>
      <c r="E387" s="281"/>
      <c r="F387" s="281"/>
      <c r="G387" s="281"/>
      <c r="H387" s="281"/>
      <c r="I387" s="281"/>
      <c r="J387" s="281"/>
      <c r="K387" s="281"/>
      <c r="L387" s="281"/>
      <c r="M387" s="281"/>
      <c r="N387" s="281"/>
      <c r="O387" s="281"/>
      <c r="P387" s="281"/>
      <c r="Q387" s="281"/>
      <c r="R387" s="281"/>
      <c r="S387" s="281"/>
      <c r="T387" s="281"/>
      <c r="U387" s="281"/>
      <c r="V387" s="281"/>
      <c r="W387" s="281"/>
      <c r="X387" s="281"/>
      <c r="Y387" s="281"/>
      <c r="Z387" s="281"/>
      <c r="AA387" s="281"/>
      <c r="AB387" s="281"/>
      <c r="AC387" s="281"/>
      <c r="AD387" s="281"/>
      <c r="AE387" s="281"/>
      <c r="AF387" s="281"/>
      <c r="AG387" s="281"/>
      <c r="AH387" s="281"/>
      <c r="AI387" s="281"/>
      <c r="AJ387" s="281"/>
      <c r="AK387" s="281"/>
      <c r="AL387" s="281"/>
      <c r="AM387" s="281"/>
      <c r="AN387" s="281"/>
      <c r="AO387" s="5"/>
      <c r="AP387" s="16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</row>
    <row r="388" spans="1:80" s="4" customFormat="1">
      <c r="A388" s="280"/>
      <c r="B388" s="281"/>
      <c r="C388" s="281"/>
      <c r="D388" s="281"/>
      <c r="E388" s="281"/>
      <c r="F388" s="281"/>
      <c r="G388" s="281"/>
      <c r="H388" s="281"/>
      <c r="I388" s="281"/>
      <c r="J388" s="281"/>
      <c r="K388" s="281"/>
      <c r="L388" s="281"/>
      <c r="M388" s="281"/>
      <c r="N388" s="281"/>
      <c r="O388" s="281"/>
      <c r="P388" s="281"/>
      <c r="Q388" s="281"/>
      <c r="R388" s="281"/>
      <c r="S388" s="281"/>
      <c r="T388" s="281"/>
      <c r="U388" s="281"/>
      <c r="V388" s="281"/>
      <c r="W388" s="281"/>
      <c r="X388" s="281"/>
      <c r="Y388" s="281"/>
      <c r="Z388" s="281"/>
      <c r="AA388" s="281"/>
      <c r="AB388" s="281"/>
      <c r="AC388" s="281"/>
      <c r="AD388" s="281"/>
      <c r="AE388" s="281"/>
      <c r="AF388" s="281"/>
      <c r="AG388" s="281"/>
      <c r="AH388" s="281"/>
      <c r="AI388" s="281"/>
      <c r="AJ388" s="281"/>
      <c r="AK388" s="281"/>
      <c r="AL388" s="281"/>
      <c r="AM388" s="281"/>
      <c r="AN388" s="281"/>
      <c r="AO388" s="5"/>
      <c r="AP388" s="16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</row>
    <row r="389" spans="1:80" s="4" customFormat="1">
      <c r="A389" s="280"/>
      <c r="B389" s="281"/>
      <c r="C389" s="281"/>
      <c r="D389" s="281"/>
      <c r="E389" s="281"/>
      <c r="F389" s="281"/>
      <c r="G389" s="281"/>
      <c r="H389" s="281"/>
      <c r="I389" s="281"/>
      <c r="J389" s="281"/>
      <c r="K389" s="281"/>
      <c r="L389" s="281"/>
      <c r="M389" s="281"/>
      <c r="N389" s="281"/>
      <c r="O389" s="281"/>
      <c r="P389" s="281"/>
      <c r="Q389" s="281"/>
      <c r="R389" s="281"/>
      <c r="S389" s="281"/>
      <c r="T389" s="281"/>
      <c r="U389" s="281"/>
      <c r="V389" s="281"/>
      <c r="W389" s="281"/>
      <c r="X389" s="281"/>
      <c r="Y389" s="281"/>
      <c r="Z389" s="281"/>
      <c r="AA389" s="281"/>
      <c r="AB389" s="281"/>
      <c r="AC389" s="281"/>
      <c r="AD389" s="281"/>
      <c r="AE389" s="281"/>
      <c r="AF389" s="281"/>
      <c r="AG389" s="281"/>
      <c r="AH389" s="281"/>
      <c r="AI389" s="281"/>
      <c r="AJ389" s="281"/>
      <c r="AK389" s="281"/>
      <c r="AL389" s="281"/>
      <c r="AM389" s="281"/>
      <c r="AN389" s="281"/>
      <c r="AO389" s="5"/>
      <c r="AP389" s="16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</row>
    <row r="390" spans="1:80" s="4" customFormat="1">
      <c r="A390" s="280"/>
      <c r="B390" s="281"/>
      <c r="C390" s="281"/>
      <c r="D390" s="281"/>
      <c r="E390" s="281"/>
      <c r="F390" s="281"/>
      <c r="G390" s="281"/>
      <c r="H390" s="281"/>
      <c r="I390" s="281"/>
      <c r="J390" s="281"/>
      <c r="K390" s="281"/>
      <c r="L390" s="281"/>
      <c r="M390" s="281"/>
      <c r="N390" s="281"/>
      <c r="O390" s="281"/>
      <c r="P390" s="281"/>
      <c r="Q390" s="281"/>
      <c r="R390" s="281"/>
      <c r="S390" s="281"/>
      <c r="T390" s="281"/>
      <c r="U390" s="281"/>
      <c r="V390" s="281"/>
      <c r="W390" s="281"/>
      <c r="X390" s="281"/>
      <c r="Y390" s="281"/>
      <c r="Z390" s="281"/>
      <c r="AA390" s="281"/>
      <c r="AB390" s="281"/>
      <c r="AC390" s="281"/>
      <c r="AD390" s="281"/>
      <c r="AE390" s="281"/>
      <c r="AF390" s="281"/>
      <c r="AG390" s="281"/>
      <c r="AH390" s="281"/>
      <c r="AI390" s="281"/>
      <c r="AJ390" s="281"/>
      <c r="AK390" s="281"/>
      <c r="AL390" s="281"/>
      <c r="AM390" s="281"/>
      <c r="AN390" s="281"/>
      <c r="AO390" s="5"/>
      <c r="AP390" s="16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</row>
    <row r="391" spans="1:80" s="4" customFormat="1">
      <c r="A391" s="280"/>
      <c r="B391" s="281"/>
      <c r="C391" s="281"/>
      <c r="D391" s="281"/>
      <c r="E391" s="281"/>
      <c r="F391" s="281"/>
      <c r="G391" s="281"/>
      <c r="H391" s="281"/>
      <c r="I391" s="281"/>
      <c r="J391" s="281"/>
      <c r="K391" s="281"/>
      <c r="L391" s="281"/>
      <c r="M391" s="281"/>
      <c r="N391" s="281"/>
      <c r="O391" s="281"/>
      <c r="P391" s="281"/>
      <c r="Q391" s="281"/>
      <c r="R391" s="281"/>
      <c r="S391" s="281"/>
      <c r="T391" s="281"/>
      <c r="U391" s="281"/>
      <c r="V391" s="281"/>
      <c r="W391" s="281"/>
      <c r="X391" s="281"/>
      <c r="Y391" s="281"/>
      <c r="Z391" s="281"/>
      <c r="AA391" s="281"/>
      <c r="AB391" s="281"/>
      <c r="AC391" s="281"/>
      <c r="AD391" s="281"/>
      <c r="AE391" s="281"/>
      <c r="AF391" s="281"/>
      <c r="AG391" s="281"/>
      <c r="AH391" s="281"/>
      <c r="AI391" s="281"/>
      <c r="AJ391" s="281"/>
      <c r="AK391" s="281"/>
      <c r="AL391" s="281"/>
      <c r="AM391" s="281"/>
      <c r="AN391" s="281"/>
      <c r="AO391" s="5"/>
      <c r="AP391" s="16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</row>
    <row r="392" spans="1:80" s="4" customFormat="1">
      <c r="A392" s="280"/>
      <c r="B392" s="281"/>
      <c r="C392" s="281"/>
      <c r="D392" s="281"/>
      <c r="E392" s="281"/>
      <c r="F392" s="281"/>
      <c r="G392" s="281"/>
      <c r="H392" s="281"/>
      <c r="I392" s="281"/>
      <c r="J392" s="281"/>
      <c r="K392" s="281"/>
      <c r="L392" s="281"/>
      <c r="M392" s="281"/>
      <c r="N392" s="281"/>
      <c r="O392" s="281"/>
      <c r="P392" s="281"/>
      <c r="Q392" s="281"/>
      <c r="R392" s="281"/>
      <c r="S392" s="281"/>
      <c r="T392" s="281"/>
      <c r="U392" s="281"/>
      <c r="V392" s="281"/>
      <c r="W392" s="281"/>
      <c r="X392" s="281"/>
      <c r="Y392" s="281"/>
      <c r="Z392" s="281"/>
      <c r="AA392" s="281"/>
      <c r="AB392" s="281"/>
      <c r="AC392" s="281"/>
      <c r="AD392" s="281"/>
      <c r="AE392" s="281"/>
      <c r="AF392" s="281"/>
      <c r="AG392" s="281"/>
      <c r="AH392" s="281"/>
      <c r="AI392" s="281"/>
      <c r="AJ392" s="281"/>
      <c r="AK392" s="281"/>
      <c r="AL392" s="281"/>
      <c r="AM392" s="281"/>
      <c r="AN392" s="281"/>
      <c r="AO392" s="5"/>
      <c r="AP392" s="16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</row>
    <row r="393" spans="1:80" s="4" customFormat="1">
      <c r="A393" s="280"/>
      <c r="B393" s="281"/>
      <c r="C393" s="281"/>
      <c r="D393" s="281"/>
      <c r="E393" s="281"/>
      <c r="F393" s="281"/>
      <c r="G393" s="281"/>
      <c r="H393" s="281"/>
      <c r="I393" s="281"/>
      <c r="J393" s="281"/>
      <c r="K393" s="281"/>
      <c r="L393" s="281"/>
      <c r="M393" s="281"/>
      <c r="N393" s="281"/>
      <c r="O393" s="281"/>
      <c r="P393" s="281"/>
      <c r="Q393" s="281"/>
      <c r="R393" s="281"/>
      <c r="S393" s="281"/>
      <c r="T393" s="281"/>
      <c r="U393" s="281"/>
      <c r="V393" s="281"/>
      <c r="W393" s="281"/>
      <c r="X393" s="281"/>
      <c r="Y393" s="281"/>
      <c r="Z393" s="281"/>
      <c r="AA393" s="281"/>
      <c r="AB393" s="281"/>
      <c r="AC393" s="281"/>
      <c r="AD393" s="281"/>
      <c r="AE393" s="281"/>
      <c r="AF393" s="281"/>
      <c r="AG393" s="281"/>
      <c r="AH393" s="281"/>
      <c r="AI393" s="281"/>
      <c r="AJ393" s="281"/>
      <c r="AK393" s="281"/>
      <c r="AL393" s="281"/>
      <c r="AM393" s="281"/>
      <c r="AN393" s="281"/>
      <c r="AO393" s="5"/>
      <c r="AP393" s="16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</row>
    <row r="394" spans="1:80" s="4" customFormat="1">
      <c r="A394" s="280"/>
      <c r="B394" s="281"/>
      <c r="C394" s="281"/>
      <c r="D394" s="281"/>
      <c r="E394" s="281"/>
      <c r="F394" s="281"/>
      <c r="G394" s="281"/>
      <c r="H394" s="281"/>
      <c r="I394" s="281"/>
      <c r="J394" s="281"/>
      <c r="K394" s="281"/>
      <c r="L394" s="281"/>
      <c r="M394" s="281"/>
      <c r="N394" s="281"/>
      <c r="O394" s="281"/>
      <c r="P394" s="281"/>
      <c r="Q394" s="281"/>
      <c r="R394" s="281"/>
      <c r="S394" s="281"/>
      <c r="T394" s="281"/>
      <c r="U394" s="281"/>
      <c r="V394" s="281"/>
      <c r="W394" s="281"/>
      <c r="X394" s="281"/>
      <c r="Y394" s="281"/>
      <c r="Z394" s="281"/>
      <c r="AA394" s="281"/>
      <c r="AB394" s="281"/>
      <c r="AC394" s="281"/>
      <c r="AD394" s="281"/>
      <c r="AE394" s="281"/>
      <c r="AF394" s="281"/>
      <c r="AG394" s="281"/>
      <c r="AH394" s="281"/>
      <c r="AI394" s="281"/>
      <c r="AJ394" s="281"/>
      <c r="AK394" s="281"/>
      <c r="AL394" s="281"/>
      <c r="AM394" s="281"/>
      <c r="AN394" s="281"/>
      <c r="AO394" s="5"/>
      <c r="AP394" s="16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</row>
    <row r="395" spans="1:80" s="4" customFormat="1">
      <c r="A395" s="280"/>
      <c r="B395" s="281"/>
      <c r="C395" s="281"/>
      <c r="D395" s="281"/>
      <c r="E395" s="281"/>
      <c r="F395" s="281"/>
      <c r="G395" s="281"/>
      <c r="H395" s="281"/>
      <c r="I395" s="281"/>
      <c r="J395" s="281"/>
      <c r="K395" s="281"/>
      <c r="L395" s="281"/>
      <c r="M395" s="281"/>
      <c r="N395" s="281"/>
      <c r="O395" s="281"/>
      <c r="P395" s="281"/>
      <c r="Q395" s="281"/>
      <c r="R395" s="281"/>
      <c r="S395" s="281"/>
      <c r="T395" s="281"/>
      <c r="U395" s="281"/>
      <c r="V395" s="281"/>
      <c r="W395" s="281"/>
      <c r="X395" s="281"/>
      <c r="Y395" s="281"/>
      <c r="Z395" s="281"/>
      <c r="AA395" s="281"/>
      <c r="AB395" s="281"/>
      <c r="AC395" s="281"/>
      <c r="AD395" s="281"/>
      <c r="AE395" s="281"/>
      <c r="AF395" s="281"/>
      <c r="AG395" s="281"/>
      <c r="AH395" s="281"/>
      <c r="AI395" s="281"/>
      <c r="AJ395" s="281"/>
      <c r="AK395" s="281"/>
      <c r="AL395" s="281"/>
      <c r="AM395" s="281"/>
      <c r="AN395" s="281"/>
      <c r="AO395" s="5"/>
      <c r="AP395" s="16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</row>
    <row r="396" spans="1:80" s="4" customFormat="1">
      <c r="A396" s="280"/>
      <c r="B396" s="281"/>
      <c r="C396" s="281"/>
      <c r="D396" s="281"/>
      <c r="E396" s="281"/>
      <c r="F396" s="281"/>
      <c r="G396" s="281"/>
      <c r="H396" s="281"/>
      <c r="I396" s="281"/>
      <c r="J396" s="281"/>
      <c r="K396" s="281"/>
      <c r="L396" s="281"/>
      <c r="M396" s="281"/>
      <c r="N396" s="281"/>
      <c r="O396" s="281"/>
      <c r="P396" s="281"/>
      <c r="Q396" s="281"/>
      <c r="R396" s="281"/>
      <c r="S396" s="281"/>
      <c r="T396" s="281"/>
      <c r="U396" s="281"/>
      <c r="V396" s="281"/>
      <c r="W396" s="281"/>
      <c r="X396" s="281"/>
      <c r="Y396" s="281"/>
      <c r="Z396" s="281"/>
      <c r="AA396" s="281"/>
      <c r="AB396" s="281"/>
      <c r="AC396" s="281"/>
      <c r="AD396" s="281"/>
      <c r="AE396" s="281"/>
      <c r="AF396" s="281"/>
      <c r="AG396" s="281"/>
      <c r="AH396" s="281"/>
      <c r="AI396" s="281"/>
      <c r="AJ396" s="281"/>
      <c r="AK396" s="281"/>
      <c r="AL396" s="281"/>
      <c r="AM396" s="281"/>
      <c r="AN396" s="281"/>
      <c r="AO396" s="5"/>
      <c r="AP396" s="16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</row>
    <row r="397" spans="1:80" s="4" customFormat="1">
      <c r="A397" s="280"/>
      <c r="B397" s="281"/>
      <c r="C397" s="281"/>
      <c r="D397" s="281"/>
      <c r="E397" s="281"/>
      <c r="F397" s="281"/>
      <c r="G397" s="281"/>
      <c r="H397" s="281"/>
      <c r="I397" s="281"/>
      <c r="J397" s="281"/>
      <c r="K397" s="281"/>
      <c r="L397" s="281"/>
      <c r="M397" s="281"/>
      <c r="N397" s="281"/>
      <c r="O397" s="281"/>
      <c r="P397" s="281"/>
      <c r="Q397" s="281"/>
      <c r="R397" s="281"/>
      <c r="S397" s="281"/>
      <c r="T397" s="281"/>
      <c r="U397" s="281"/>
      <c r="V397" s="281"/>
      <c r="W397" s="281"/>
      <c r="X397" s="281"/>
      <c r="Y397" s="281"/>
      <c r="Z397" s="281"/>
      <c r="AA397" s="281"/>
      <c r="AB397" s="281"/>
      <c r="AC397" s="281"/>
      <c r="AD397" s="281"/>
      <c r="AE397" s="281"/>
      <c r="AF397" s="281"/>
      <c r="AG397" s="281"/>
      <c r="AH397" s="281"/>
      <c r="AI397" s="281"/>
      <c r="AJ397" s="281"/>
      <c r="AK397" s="281"/>
      <c r="AL397" s="281"/>
      <c r="AM397" s="281"/>
      <c r="AN397" s="281"/>
      <c r="AO397" s="5"/>
      <c r="AP397" s="16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</row>
    <row r="398" spans="1:80" s="4" customFormat="1">
      <c r="A398" s="280"/>
      <c r="B398" s="281"/>
      <c r="C398" s="281"/>
      <c r="D398" s="281"/>
      <c r="E398" s="281"/>
      <c r="F398" s="281"/>
      <c r="G398" s="281"/>
      <c r="H398" s="281"/>
      <c r="I398" s="281"/>
      <c r="J398" s="281"/>
      <c r="K398" s="281"/>
      <c r="L398" s="281"/>
      <c r="M398" s="281"/>
      <c r="N398" s="281"/>
      <c r="O398" s="281"/>
      <c r="P398" s="281"/>
      <c r="Q398" s="281"/>
      <c r="R398" s="281"/>
      <c r="S398" s="281"/>
      <c r="T398" s="281"/>
      <c r="U398" s="281"/>
      <c r="V398" s="281"/>
      <c r="W398" s="281"/>
      <c r="X398" s="281"/>
      <c r="Y398" s="281"/>
      <c r="Z398" s="281"/>
      <c r="AA398" s="281"/>
      <c r="AB398" s="281"/>
      <c r="AC398" s="281"/>
      <c r="AD398" s="281"/>
      <c r="AE398" s="281"/>
      <c r="AF398" s="281"/>
      <c r="AG398" s="281"/>
      <c r="AH398" s="281"/>
      <c r="AI398" s="281"/>
      <c r="AJ398" s="281"/>
      <c r="AK398" s="281"/>
      <c r="AL398" s="281"/>
      <c r="AM398" s="281"/>
      <c r="AN398" s="281"/>
      <c r="AO398" s="5"/>
      <c r="AP398" s="16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</row>
    <row r="399" spans="1:80" s="4" customFormat="1">
      <c r="A399" s="280"/>
      <c r="B399" s="281"/>
      <c r="C399" s="281"/>
      <c r="D399" s="281"/>
      <c r="E399" s="281"/>
      <c r="F399" s="281"/>
      <c r="G399" s="281"/>
      <c r="H399" s="281"/>
      <c r="I399" s="281"/>
      <c r="J399" s="281"/>
      <c r="K399" s="281"/>
      <c r="L399" s="281"/>
      <c r="M399" s="281"/>
      <c r="N399" s="281"/>
      <c r="O399" s="281"/>
      <c r="P399" s="281"/>
      <c r="Q399" s="281"/>
      <c r="R399" s="281"/>
      <c r="S399" s="281"/>
      <c r="T399" s="281"/>
      <c r="U399" s="281"/>
      <c r="V399" s="281"/>
      <c r="W399" s="281"/>
      <c r="X399" s="281"/>
      <c r="Y399" s="281"/>
      <c r="Z399" s="281"/>
      <c r="AA399" s="281"/>
      <c r="AB399" s="281"/>
      <c r="AC399" s="281"/>
      <c r="AD399" s="281"/>
      <c r="AE399" s="281"/>
      <c r="AF399" s="281"/>
      <c r="AG399" s="281"/>
      <c r="AH399" s="281"/>
      <c r="AI399" s="281"/>
      <c r="AJ399" s="281"/>
      <c r="AK399" s="281"/>
      <c r="AL399" s="281"/>
      <c r="AM399" s="281"/>
      <c r="AN399" s="281"/>
      <c r="AO399" s="5"/>
      <c r="AP399" s="16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</row>
    <row r="400" spans="1:80" s="4" customFormat="1">
      <c r="A400" s="280"/>
      <c r="B400" s="281"/>
      <c r="C400" s="281"/>
      <c r="D400" s="281"/>
      <c r="E400" s="281"/>
      <c r="F400" s="281"/>
      <c r="G400" s="281"/>
      <c r="H400" s="281"/>
      <c r="I400" s="281"/>
      <c r="J400" s="281"/>
      <c r="K400" s="281"/>
      <c r="L400" s="281"/>
      <c r="M400" s="281"/>
      <c r="N400" s="281"/>
      <c r="O400" s="281"/>
      <c r="P400" s="281"/>
      <c r="Q400" s="281"/>
      <c r="R400" s="281"/>
      <c r="S400" s="281"/>
      <c r="T400" s="281"/>
      <c r="U400" s="281"/>
      <c r="V400" s="281"/>
      <c r="W400" s="281"/>
      <c r="X400" s="281"/>
      <c r="Y400" s="281"/>
      <c r="Z400" s="281"/>
      <c r="AA400" s="281"/>
      <c r="AB400" s="281"/>
      <c r="AC400" s="281"/>
      <c r="AD400" s="281"/>
      <c r="AE400" s="281"/>
      <c r="AF400" s="281"/>
      <c r="AG400" s="281"/>
      <c r="AH400" s="281"/>
      <c r="AI400" s="281"/>
      <c r="AJ400" s="281"/>
      <c r="AK400" s="281"/>
      <c r="AL400" s="281"/>
      <c r="AM400" s="281"/>
      <c r="AN400" s="281"/>
      <c r="AO400" s="5"/>
      <c r="AP400" s="16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</row>
    <row r="401" spans="1:80" s="4" customFormat="1">
      <c r="A401" s="280"/>
      <c r="B401" s="281"/>
      <c r="C401" s="281"/>
      <c r="D401" s="281"/>
      <c r="E401" s="281"/>
      <c r="F401" s="281"/>
      <c r="G401" s="281"/>
      <c r="H401" s="281"/>
      <c r="I401" s="281"/>
      <c r="J401" s="281"/>
      <c r="K401" s="281"/>
      <c r="L401" s="281"/>
      <c r="M401" s="281"/>
      <c r="N401" s="281"/>
      <c r="O401" s="281"/>
      <c r="P401" s="281"/>
      <c r="Q401" s="281"/>
      <c r="R401" s="281"/>
      <c r="S401" s="281"/>
      <c r="T401" s="281"/>
      <c r="U401" s="281"/>
      <c r="V401" s="281"/>
      <c r="W401" s="281"/>
      <c r="X401" s="281"/>
      <c r="Y401" s="281"/>
      <c r="Z401" s="281"/>
      <c r="AA401" s="281"/>
      <c r="AB401" s="281"/>
      <c r="AC401" s="281"/>
      <c r="AD401" s="281"/>
      <c r="AE401" s="281"/>
      <c r="AF401" s="281"/>
      <c r="AG401" s="281"/>
      <c r="AH401" s="281"/>
      <c r="AI401" s="281"/>
      <c r="AJ401" s="281"/>
      <c r="AK401" s="281"/>
      <c r="AL401" s="281"/>
      <c r="AM401" s="281"/>
      <c r="AN401" s="281"/>
      <c r="AO401" s="5"/>
      <c r="AP401" s="16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</row>
    <row r="402" spans="1:80" s="4" customFormat="1">
      <c r="A402" s="280"/>
      <c r="B402" s="281"/>
      <c r="C402" s="281"/>
      <c r="D402" s="281"/>
      <c r="E402" s="281"/>
      <c r="F402" s="281"/>
      <c r="G402" s="281"/>
      <c r="H402" s="281"/>
      <c r="I402" s="281"/>
      <c r="J402" s="281"/>
      <c r="K402" s="281"/>
      <c r="L402" s="281"/>
      <c r="M402" s="281"/>
      <c r="N402" s="281"/>
      <c r="O402" s="281"/>
      <c r="P402" s="281"/>
      <c r="Q402" s="281"/>
      <c r="R402" s="281"/>
      <c r="S402" s="281"/>
      <c r="T402" s="281"/>
      <c r="U402" s="281"/>
      <c r="V402" s="281"/>
      <c r="W402" s="281"/>
      <c r="X402" s="281"/>
      <c r="Y402" s="281"/>
      <c r="Z402" s="281"/>
      <c r="AA402" s="281"/>
      <c r="AB402" s="281"/>
      <c r="AC402" s="281"/>
      <c r="AD402" s="281"/>
      <c r="AE402" s="281"/>
      <c r="AF402" s="281"/>
      <c r="AG402" s="281"/>
      <c r="AH402" s="281"/>
      <c r="AI402" s="281"/>
      <c r="AJ402" s="281"/>
      <c r="AK402" s="281"/>
      <c r="AL402" s="281"/>
      <c r="AM402" s="281"/>
      <c r="AN402" s="281"/>
      <c r="AO402" s="5"/>
      <c r="AP402" s="16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</row>
    <row r="403" spans="1:80" s="4" customFormat="1">
      <c r="A403" s="280"/>
      <c r="B403" s="281"/>
      <c r="C403" s="281"/>
      <c r="D403" s="281"/>
      <c r="E403" s="281"/>
      <c r="F403" s="281"/>
      <c r="G403" s="281"/>
      <c r="H403" s="281"/>
      <c r="I403" s="281"/>
      <c r="J403" s="281"/>
      <c r="K403" s="281"/>
      <c r="L403" s="281"/>
      <c r="M403" s="281"/>
      <c r="N403" s="281"/>
      <c r="O403" s="281"/>
      <c r="P403" s="281"/>
      <c r="Q403" s="281"/>
      <c r="R403" s="281"/>
      <c r="S403" s="281"/>
      <c r="T403" s="281"/>
      <c r="U403" s="281"/>
      <c r="V403" s="281"/>
      <c r="W403" s="281"/>
      <c r="X403" s="281"/>
      <c r="Y403" s="281"/>
      <c r="Z403" s="281"/>
      <c r="AA403" s="281"/>
      <c r="AB403" s="281"/>
      <c r="AC403" s="281"/>
      <c r="AD403" s="281"/>
      <c r="AE403" s="281"/>
      <c r="AF403" s="281"/>
      <c r="AG403" s="281"/>
      <c r="AH403" s="281"/>
      <c r="AI403" s="281"/>
      <c r="AJ403" s="281"/>
      <c r="AK403" s="281"/>
      <c r="AL403" s="281"/>
      <c r="AM403" s="281"/>
      <c r="AN403" s="281"/>
      <c r="AO403" s="5"/>
      <c r="AP403" s="16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</row>
    <row r="404" spans="1:80" s="4" customFormat="1">
      <c r="A404" s="280"/>
      <c r="B404" s="281"/>
      <c r="C404" s="281"/>
      <c r="D404" s="281"/>
      <c r="E404" s="281"/>
      <c r="F404" s="281"/>
      <c r="G404" s="281"/>
      <c r="H404" s="281"/>
      <c r="I404" s="281"/>
      <c r="J404" s="281"/>
      <c r="K404" s="281"/>
      <c r="L404" s="281"/>
      <c r="M404" s="281"/>
      <c r="N404" s="281"/>
      <c r="O404" s="281"/>
      <c r="P404" s="281"/>
      <c r="Q404" s="281"/>
      <c r="R404" s="281"/>
      <c r="S404" s="281"/>
      <c r="T404" s="281"/>
      <c r="U404" s="281"/>
      <c r="V404" s="281"/>
      <c r="W404" s="281"/>
      <c r="X404" s="281"/>
      <c r="Y404" s="281"/>
      <c r="Z404" s="281"/>
      <c r="AA404" s="281"/>
      <c r="AB404" s="281"/>
      <c r="AC404" s="281"/>
      <c r="AD404" s="281"/>
      <c r="AE404" s="281"/>
      <c r="AF404" s="281"/>
      <c r="AG404" s="281"/>
      <c r="AH404" s="281"/>
      <c r="AI404" s="281"/>
      <c r="AJ404" s="281"/>
      <c r="AK404" s="281"/>
      <c r="AL404" s="281"/>
      <c r="AM404" s="281"/>
      <c r="AN404" s="281"/>
      <c r="AO404" s="5"/>
      <c r="AP404" s="16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</row>
    <row r="405" spans="1:80" s="4" customFormat="1">
      <c r="A405" s="280"/>
      <c r="B405" s="281"/>
      <c r="C405" s="281"/>
      <c r="D405" s="281"/>
      <c r="E405" s="281"/>
      <c r="F405" s="281"/>
      <c r="G405" s="281"/>
      <c r="H405" s="281"/>
      <c r="I405" s="281"/>
      <c r="J405" s="281"/>
      <c r="K405" s="281"/>
      <c r="L405" s="281"/>
      <c r="M405" s="281"/>
      <c r="N405" s="281"/>
      <c r="O405" s="281"/>
      <c r="P405" s="281"/>
      <c r="Q405" s="281"/>
      <c r="R405" s="281"/>
      <c r="S405" s="281"/>
      <c r="T405" s="281"/>
      <c r="U405" s="281"/>
      <c r="V405" s="281"/>
      <c r="W405" s="281"/>
      <c r="X405" s="281"/>
      <c r="Y405" s="281"/>
      <c r="Z405" s="281"/>
      <c r="AA405" s="281"/>
      <c r="AB405" s="281"/>
      <c r="AC405" s="281"/>
      <c r="AD405" s="281"/>
      <c r="AE405" s="281"/>
      <c r="AF405" s="281"/>
      <c r="AG405" s="281"/>
      <c r="AH405" s="281"/>
      <c r="AI405" s="281"/>
      <c r="AJ405" s="281"/>
      <c r="AK405" s="281"/>
      <c r="AL405" s="281"/>
      <c r="AM405" s="281"/>
      <c r="AN405" s="281"/>
      <c r="AO405" s="5"/>
      <c r="AP405" s="16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</row>
    <row r="406" spans="1:80" s="4" customFormat="1">
      <c r="A406" s="280"/>
      <c r="B406" s="281"/>
      <c r="C406" s="281"/>
      <c r="D406" s="281"/>
      <c r="E406" s="281"/>
      <c r="F406" s="281"/>
      <c r="G406" s="281"/>
      <c r="H406" s="281"/>
      <c r="I406" s="281"/>
      <c r="J406" s="281"/>
      <c r="K406" s="281"/>
      <c r="L406" s="281"/>
      <c r="M406" s="281"/>
      <c r="N406" s="281"/>
      <c r="O406" s="281"/>
      <c r="P406" s="281"/>
      <c r="Q406" s="281"/>
      <c r="R406" s="281"/>
      <c r="S406" s="281"/>
      <c r="T406" s="281"/>
      <c r="U406" s="281"/>
      <c r="V406" s="281"/>
      <c r="W406" s="281"/>
      <c r="X406" s="281"/>
      <c r="Y406" s="281"/>
      <c r="Z406" s="281"/>
      <c r="AA406" s="281"/>
      <c r="AB406" s="281"/>
      <c r="AC406" s="281"/>
      <c r="AD406" s="281"/>
      <c r="AE406" s="281"/>
      <c r="AF406" s="281"/>
      <c r="AG406" s="281"/>
      <c r="AH406" s="281"/>
      <c r="AI406" s="281"/>
      <c r="AJ406" s="281"/>
      <c r="AK406" s="281"/>
      <c r="AL406" s="281"/>
      <c r="AM406" s="281"/>
      <c r="AN406" s="281"/>
      <c r="AO406" s="5"/>
      <c r="AP406" s="16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</row>
    <row r="407" spans="1:80" s="4" customFormat="1">
      <c r="A407" s="280"/>
      <c r="B407" s="281"/>
      <c r="C407" s="281"/>
      <c r="D407" s="281"/>
      <c r="E407" s="281"/>
      <c r="F407" s="281"/>
      <c r="G407" s="281"/>
      <c r="H407" s="281"/>
      <c r="I407" s="281"/>
      <c r="J407" s="281"/>
      <c r="K407" s="281"/>
      <c r="L407" s="281"/>
      <c r="M407" s="281"/>
      <c r="N407" s="281"/>
      <c r="O407" s="281"/>
      <c r="P407" s="281"/>
      <c r="Q407" s="281"/>
      <c r="R407" s="281"/>
      <c r="S407" s="281"/>
      <c r="T407" s="281"/>
      <c r="U407" s="281"/>
      <c r="V407" s="281"/>
      <c r="W407" s="281"/>
      <c r="X407" s="281"/>
      <c r="Y407" s="281"/>
      <c r="Z407" s="281"/>
      <c r="AA407" s="281"/>
      <c r="AB407" s="281"/>
      <c r="AC407" s="281"/>
      <c r="AD407" s="281"/>
      <c r="AE407" s="281"/>
      <c r="AF407" s="281"/>
      <c r="AG407" s="281"/>
      <c r="AH407" s="281"/>
      <c r="AI407" s="281"/>
      <c r="AJ407" s="281"/>
      <c r="AK407" s="281"/>
      <c r="AL407" s="281"/>
      <c r="AM407" s="281"/>
      <c r="AN407" s="281"/>
      <c r="AO407" s="5"/>
      <c r="AP407" s="16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</row>
    <row r="408" spans="1:80" s="4" customFormat="1">
      <c r="A408" s="280"/>
      <c r="B408" s="281"/>
      <c r="C408" s="281"/>
      <c r="D408" s="281"/>
      <c r="E408" s="281"/>
      <c r="F408" s="281"/>
      <c r="G408" s="281"/>
      <c r="H408" s="281"/>
      <c r="I408" s="281"/>
      <c r="J408" s="281"/>
      <c r="K408" s="281"/>
      <c r="L408" s="281"/>
      <c r="M408" s="281"/>
      <c r="N408" s="281"/>
      <c r="O408" s="281"/>
      <c r="P408" s="281"/>
      <c r="Q408" s="281"/>
      <c r="R408" s="281"/>
      <c r="S408" s="281"/>
      <c r="T408" s="281"/>
      <c r="U408" s="281"/>
      <c r="V408" s="281"/>
      <c r="W408" s="281"/>
      <c r="X408" s="281"/>
      <c r="Y408" s="281"/>
      <c r="Z408" s="281"/>
      <c r="AA408" s="281"/>
      <c r="AB408" s="281"/>
      <c r="AC408" s="281"/>
      <c r="AD408" s="281"/>
      <c r="AE408" s="281"/>
      <c r="AF408" s="281"/>
      <c r="AG408" s="281"/>
      <c r="AH408" s="281"/>
      <c r="AI408" s="281"/>
      <c r="AJ408" s="281"/>
      <c r="AK408" s="281"/>
      <c r="AL408" s="281"/>
      <c r="AM408" s="281"/>
      <c r="AN408" s="281"/>
      <c r="AO408" s="5"/>
      <c r="AP408" s="16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</row>
    <row r="409" spans="1:80" s="4" customFormat="1">
      <c r="A409" s="280"/>
      <c r="B409" s="281"/>
      <c r="C409" s="281"/>
      <c r="D409" s="281"/>
      <c r="E409" s="281"/>
      <c r="F409" s="281"/>
      <c r="G409" s="281"/>
      <c r="H409" s="281"/>
      <c r="I409" s="281"/>
      <c r="J409" s="281"/>
      <c r="K409" s="281"/>
      <c r="L409" s="281"/>
      <c r="M409" s="281"/>
      <c r="N409" s="281"/>
      <c r="O409" s="281"/>
      <c r="P409" s="281"/>
      <c r="Q409" s="281"/>
      <c r="R409" s="281"/>
      <c r="S409" s="281"/>
      <c r="T409" s="281"/>
      <c r="U409" s="281"/>
      <c r="V409" s="281"/>
      <c r="W409" s="281"/>
      <c r="X409" s="281"/>
      <c r="Y409" s="281"/>
      <c r="Z409" s="281"/>
      <c r="AA409" s="281"/>
      <c r="AB409" s="281"/>
      <c r="AC409" s="281"/>
      <c r="AD409" s="281"/>
      <c r="AE409" s="281"/>
      <c r="AF409" s="281"/>
      <c r="AG409" s="281"/>
      <c r="AH409" s="281"/>
      <c r="AI409" s="281"/>
      <c r="AJ409" s="281"/>
      <c r="AK409" s="281"/>
      <c r="AL409" s="281"/>
      <c r="AM409" s="281"/>
      <c r="AN409" s="281"/>
      <c r="AO409" s="5"/>
      <c r="AP409" s="16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</row>
    <row r="410" spans="1:80" s="4" customFormat="1">
      <c r="A410" s="280"/>
      <c r="B410" s="281"/>
      <c r="C410" s="281"/>
      <c r="D410" s="281"/>
      <c r="E410" s="281"/>
      <c r="F410" s="281"/>
      <c r="G410" s="281"/>
      <c r="H410" s="281"/>
      <c r="I410" s="281"/>
      <c r="J410" s="281"/>
      <c r="K410" s="281"/>
      <c r="L410" s="281"/>
      <c r="M410" s="281"/>
      <c r="N410" s="281"/>
      <c r="O410" s="281"/>
      <c r="P410" s="281"/>
      <c r="Q410" s="281"/>
      <c r="R410" s="281"/>
      <c r="S410" s="281"/>
      <c r="T410" s="281"/>
      <c r="U410" s="281"/>
      <c r="V410" s="281"/>
      <c r="W410" s="281"/>
      <c r="X410" s="281"/>
      <c r="Y410" s="281"/>
      <c r="Z410" s="281"/>
      <c r="AA410" s="281"/>
      <c r="AB410" s="281"/>
      <c r="AC410" s="281"/>
      <c r="AD410" s="281"/>
      <c r="AE410" s="281"/>
      <c r="AF410" s="281"/>
      <c r="AG410" s="281"/>
      <c r="AH410" s="281"/>
      <c r="AI410" s="281"/>
      <c r="AJ410" s="281"/>
      <c r="AK410" s="281"/>
      <c r="AL410" s="281"/>
      <c r="AM410" s="281"/>
      <c r="AN410" s="281"/>
      <c r="AO410" s="5"/>
      <c r="AP410" s="16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</row>
    <row r="411" spans="1:80" s="4" customFormat="1">
      <c r="A411" s="280"/>
      <c r="B411" s="281"/>
      <c r="C411" s="281"/>
      <c r="D411" s="281"/>
      <c r="E411" s="281"/>
      <c r="F411" s="281"/>
      <c r="G411" s="281"/>
      <c r="H411" s="281"/>
      <c r="I411" s="281"/>
      <c r="J411" s="281"/>
      <c r="K411" s="281"/>
      <c r="L411" s="281"/>
      <c r="M411" s="281"/>
      <c r="N411" s="281"/>
      <c r="O411" s="281"/>
      <c r="P411" s="281"/>
      <c r="Q411" s="281"/>
      <c r="R411" s="281"/>
      <c r="S411" s="281"/>
      <c r="T411" s="281"/>
      <c r="U411" s="281"/>
      <c r="V411" s="281"/>
      <c r="W411" s="281"/>
      <c r="X411" s="281"/>
      <c r="Y411" s="281"/>
      <c r="Z411" s="281"/>
      <c r="AA411" s="281"/>
      <c r="AB411" s="281"/>
      <c r="AC411" s="281"/>
      <c r="AD411" s="281"/>
      <c r="AE411" s="281"/>
      <c r="AF411" s="281"/>
      <c r="AG411" s="281"/>
      <c r="AH411" s="281"/>
      <c r="AI411" s="281"/>
      <c r="AJ411" s="281"/>
      <c r="AK411" s="281"/>
      <c r="AL411" s="281"/>
      <c r="AM411" s="281"/>
      <c r="AN411" s="281"/>
      <c r="AO411" s="5"/>
      <c r="AP411" s="16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</row>
    <row r="412" spans="1:80" s="4" customFormat="1">
      <c r="A412" s="280"/>
      <c r="B412" s="281"/>
      <c r="C412" s="281"/>
      <c r="D412" s="281"/>
      <c r="E412" s="281"/>
      <c r="F412" s="281"/>
      <c r="G412" s="281"/>
      <c r="H412" s="281"/>
      <c r="I412" s="281"/>
      <c r="J412" s="281"/>
      <c r="K412" s="281"/>
      <c r="L412" s="281"/>
      <c r="M412" s="281"/>
      <c r="N412" s="281"/>
      <c r="O412" s="281"/>
      <c r="P412" s="281"/>
      <c r="Q412" s="281"/>
      <c r="R412" s="281"/>
      <c r="S412" s="281"/>
      <c r="T412" s="281"/>
      <c r="U412" s="281"/>
      <c r="V412" s="281"/>
      <c r="W412" s="281"/>
      <c r="X412" s="281"/>
      <c r="Y412" s="281"/>
      <c r="Z412" s="281"/>
      <c r="AA412" s="281"/>
      <c r="AB412" s="281"/>
      <c r="AC412" s="281"/>
      <c r="AD412" s="281"/>
      <c r="AE412" s="281"/>
      <c r="AF412" s="281"/>
      <c r="AG412" s="281"/>
      <c r="AH412" s="281"/>
      <c r="AI412" s="281"/>
      <c r="AJ412" s="281"/>
      <c r="AK412" s="281"/>
      <c r="AL412" s="281"/>
      <c r="AM412" s="281"/>
      <c r="AN412" s="281"/>
      <c r="AO412" s="5"/>
      <c r="AP412" s="16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</row>
    <row r="413" spans="1:80" s="4" customFormat="1">
      <c r="A413" s="280"/>
      <c r="B413" s="281"/>
      <c r="C413" s="281"/>
      <c r="D413" s="281"/>
      <c r="E413" s="281"/>
      <c r="F413" s="281"/>
      <c r="G413" s="281"/>
      <c r="H413" s="281"/>
      <c r="I413" s="281"/>
      <c r="J413" s="281"/>
      <c r="K413" s="281"/>
      <c r="L413" s="281"/>
      <c r="M413" s="281"/>
      <c r="N413" s="281"/>
      <c r="O413" s="281"/>
      <c r="P413" s="281"/>
      <c r="Q413" s="281"/>
      <c r="R413" s="281"/>
      <c r="S413" s="281"/>
      <c r="T413" s="281"/>
      <c r="U413" s="281"/>
      <c r="V413" s="281"/>
      <c r="W413" s="281"/>
      <c r="X413" s="281"/>
      <c r="Y413" s="281"/>
      <c r="Z413" s="281"/>
      <c r="AA413" s="281"/>
      <c r="AB413" s="281"/>
      <c r="AC413" s="281"/>
      <c r="AD413" s="281"/>
      <c r="AE413" s="281"/>
      <c r="AF413" s="281"/>
      <c r="AG413" s="281"/>
      <c r="AH413" s="281"/>
      <c r="AI413" s="281"/>
      <c r="AJ413" s="281"/>
      <c r="AK413" s="281"/>
      <c r="AL413" s="281"/>
      <c r="AM413" s="281"/>
      <c r="AN413" s="281"/>
      <c r="AO413" s="5"/>
      <c r="AP413" s="16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</row>
    <row r="414" spans="1:80" s="4" customFormat="1">
      <c r="A414" s="280"/>
      <c r="B414" s="281"/>
      <c r="C414" s="281"/>
      <c r="D414" s="281"/>
      <c r="E414" s="281"/>
      <c r="F414" s="281"/>
      <c r="G414" s="281"/>
      <c r="H414" s="281"/>
      <c r="I414" s="281"/>
      <c r="J414" s="281"/>
      <c r="K414" s="281"/>
      <c r="L414" s="281"/>
      <c r="M414" s="281"/>
      <c r="N414" s="281"/>
      <c r="O414" s="281"/>
      <c r="P414" s="281"/>
      <c r="Q414" s="281"/>
      <c r="R414" s="281"/>
      <c r="S414" s="281"/>
      <c r="T414" s="281"/>
      <c r="U414" s="281"/>
      <c r="V414" s="281"/>
      <c r="W414" s="281"/>
      <c r="X414" s="281"/>
      <c r="Y414" s="281"/>
      <c r="Z414" s="281"/>
      <c r="AA414" s="281"/>
      <c r="AB414" s="281"/>
      <c r="AC414" s="281"/>
      <c r="AD414" s="281"/>
      <c r="AE414" s="281"/>
      <c r="AF414" s="281"/>
      <c r="AG414" s="281"/>
      <c r="AH414" s="281"/>
      <c r="AI414" s="281"/>
      <c r="AJ414" s="281"/>
      <c r="AK414" s="281"/>
      <c r="AL414" s="281"/>
      <c r="AM414" s="281"/>
      <c r="AN414" s="281"/>
      <c r="AO414" s="5"/>
      <c r="AP414" s="16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</row>
    <row r="415" spans="1:80" s="4" customFormat="1">
      <c r="A415" s="280"/>
      <c r="B415" s="281"/>
      <c r="C415" s="281"/>
      <c r="D415" s="281"/>
      <c r="E415" s="281"/>
      <c r="F415" s="281"/>
      <c r="G415" s="281"/>
      <c r="H415" s="281"/>
      <c r="I415" s="281"/>
      <c r="J415" s="281"/>
      <c r="K415" s="281"/>
      <c r="L415" s="281"/>
      <c r="M415" s="281"/>
      <c r="N415" s="281"/>
      <c r="O415" s="281"/>
      <c r="P415" s="281"/>
      <c r="Q415" s="281"/>
      <c r="R415" s="281"/>
      <c r="S415" s="281"/>
      <c r="T415" s="281"/>
      <c r="U415" s="281"/>
      <c r="V415" s="281"/>
      <c r="W415" s="281"/>
      <c r="X415" s="281"/>
      <c r="Y415" s="281"/>
      <c r="Z415" s="281"/>
      <c r="AA415" s="281"/>
      <c r="AB415" s="281"/>
      <c r="AC415" s="281"/>
      <c r="AD415" s="281"/>
      <c r="AE415" s="281"/>
      <c r="AF415" s="281"/>
      <c r="AG415" s="281"/>
      <c r="AH415" s="281"/>
      <c r="AI415" s="281"/>
      <c r="AJ415" s="281"/>
      <c r="AK415" s="281"/>
      <c r="AL415" s="281"/>
      <c r="AM415" s="281"/>
      <c r="AN415" s="281"/>
      <c r="AO415" s="5"/>
      <c r="AP415" s="16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</row>
    <row r="416" spans="1:80" s="4" customFormat="1">
      <c r="A416" s="280"/>
      <c r="B416" s="281"/>
      <c r="C416" s="281"/>
      <c r="D416" s="281"/>
      <c r="E416" s="281"/>
      <c r="F416" s="281"/>
      <c r="G416" s="281"/>
      <c r="H416" s="281"/>
      <c r="I416" s="281"/>
      <c r="J416" s="281"/>
      <c r="K416" s="281"/>
      <c r="L416" s="281"/>
      <c r="M416" s="281"/>
      <c r="N416" s="281"/>
      <c r="O416" s="281"/>
      <c r="P416" s="281"/>
      <c r="Q416" s="281"/>
      <c r="R416" s="281"/>
      <c r="S416" s="281"/>
      <c r="T416" s="281"/>
      <c r="U416" s="281"/>
      <c r="V416" s="281"/>
      <c r="W416" s="281"/>
      <c r="X416" s="281"/>
      <c r="Y416" s="281"/>
      <c r="Z416" s="281"/>
      <c r="AA416" s="281"/>
      <c r="AB416" s="281"/>
      <c r="AC416" s="281"/>
      <c r="AD416" s="281"/>
      <c r="AE416" s="281"/>
      <c r="AF416" s="281"/>
      <c r="AG416" s="281"/>
      <c r="AH416" s="281"/>
      <c r="AI416" s="281"/>
      <c r="AJ416" s="281"/>
      <c r="AK416" s="281"/>
      <c r="AL416" s="281"/>
      <c r="AM416" s="281"/>
      <c r="AN416" s="281"/>
      <c r="AO416" s="5"/>
      <c r="AP416" s="16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</row>
    <row r="417" spans="1:80" s="4" customFormat="1">
      <c r="A417" s="280"/>
      <c r="B417" s="281"/>
      <c r="C417" s="281"/>
      <c r="D417" s="281"/>
      <c r="E417" s="281"/>
      <c r="F417" s="281"/>
      <c r="G417" s="281"/>
      <c r="H417" s="281"/>
      <c r="I417" s="281"/>
      <c r="J417" s="281"/>
      <c r="K417" s="281"/>
      <c r="L417" s="281"/>
      <c r="M417" s="281"/>
      <c r="N417" s="281"/>
      <c r="O417" s="281"/>
      <c r="P417" s="281"/>
      <c r="Q417" s="281"/>
      <c r="R417" s="281"/>
      <c r="S417" s="281"/>
      <c r="T417" s="281"/>
      <c r="U417" s="281"/>
      <c r="V417" s="281"/>
      <c r="W417" s="281"/>
      <c r="X417" s="281"/>
      <c r="Y417" s="281"/>
      <c r="Z417" s="281"/>
      <c r="AA417" s="281"/>
      <c r="AB417" s="281"/>
      <c r="AC417" s="281"/>
      <c r="AD417" s="281"/>
      <c r="AE417" s="281"/>
      <c r="AF417" s="281"/>
      <c r="AG417" s="281"/>
      <c r="AH417" s="281"/>
      <c r="AI417" s="281"/>
      <c r="AJ417" s="281"/>
      <c r="AK417" s="281"/>
      <c r="AL417" s="281"/>
      <c r="AM417" s="281"/>
      <c r="AN417" s="281"/>
      <c r="AO417" s="5"/>
      <c r="AP417" s="16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</row>
    <row r="418" spans="1:80" s="4" customFormat="1">
      <c r="A418" s="280"/>
      <c r="B418" s="281"/>
      <c r="C418" s="281"/>
      <c r="D418" s="281"/>
      <c r="E418" s="281"/>
      <c r="F418" s="281"/>
      <c r="G418" s="281"/>
      <c r="H418" s="281"/>
      <c r="I418" s="281"/>
      <c r="J418" s="281"/>
      <c r="K418" s="281"/>
      <c r="L418" s="281"/>
      <c r="M418" s="281"/>
      <c r="N418" s="281"/>
      <c r="O418" s="281"/>
      <c r="P418" s="281"/>
      <c r="Q418" s="281"/>
      <c r="R418" s="281"/>
      <c r="S418" s="281"/>
      <c r="T418" s="281"/>
      <c r="U418" s="281"/>
      <c r="V418" s="281"/>
      <c r="W418" s="281"/>
      <c r="X418" s="281"/>
      <c r="Y418" s="281"/>
      <c r="Z418" s="281"/>
      <c r="AA418" s="281"/>
      <c r="AB418" s="281"/>
      <c r="AC418" s="281"/>
      <c r="AD418" s="281"/>
      <c r="AE418" s="281"/>
      <c r="AF418" s="281"/>
      <c r="AG418" s="281"/>
      <c r="AH418" s="281"/>
      <c r="AI418" s="281"/>
      <c r="AJ418" s="281"/>
      <c r="AK418" s="281"/>
      <c r="AL418" s="281"/>
      <c r="AM418" s="281"/>
      <c r="AN418" s="281"/>
      <c r="AO418" s="5"/>
      <c r="AP418" s="16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</row>
    <row r="419" spans="1:80" s="4" customFormat="1">
      <c r="A419" s="280"/>
      <c r="B419" s="281"/>
      <c r="C419" s="281"/>
      <c r="D419" s="281"/>
      <c r="E419" s="281"/>
      <c r="F419" s="281"/>
      <c r="G419" s="281"/>
      <c r="H419" s="281"/>
      <c r="I419" s="281"/>
      <c r="J419" s="281"/>
      <c r="K419" s="281"/>
      <c r="L419" s="281"/>
      <c r="M419" s="281"/>
      <c r="N419" s="281"/>
      <c r="O419" s="281"/>
      <c r="P419" s="281"/>
      <c r="Q419" s="281"/>
      <c r="R419" s="281"/>
      <c r="S419" s="281"/>
      <c r="T419" s="281"/>
      <c r="U419" s="281"/>
      <c r="V419" s="281"/>
      <c r="W419" s="281"/>
      <c r="X419" s="281"/>
      <c r="Y419" s="281"/>
      <c r="Z419" s="281"/>
      <c r="AA419" s="281"/>
      <c r="AB419" s="281"/>
      <c r="AC419" s="281"/>
      <c r="AD419" s="281"/>
      <c r="AE419" s="281"/>
      <c r="AF419" s="281"/>
      <c r="AG419" s="281"/>
      <c r="AH419" s="281"/>
      <c r="AI419" s="281"/>
      <c r="AJ419" s="281"/>
      <c r="AK419" s="281"/>
      <c r="AL419" s="281"/>
      <c r="AM419" s="281"/>
      <c r="AN419" s="281"/>
      <c r="AO419" s="5"/>
      <c r="AP419" s="16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</row>
    <row r="420" spans="1:80" s="4" customFormat="1">
      <c r="A420" s="280"/>
      <c r="B420" s="281"/>
      <c r="C420" s="281"/>
      <c r="D420" s="281"/>
      <c r="E420" s="281"/>
      <c r="F420" s="281"/>
      <c r="G420" s="281"/>
      <c r="H420" s="281"/>
      <c r="I420" s="281"/>
      <c r="J420" s="281"/>
      <c r="K420" s="281"/>
      <c r="L420" s="281"/>
      <c r="M420" s="281"/>
      <c r="N420" s="281"/>
      <c r="O420" s="281"/>
      <c r="P420" s="281"/>
      <c r="Q420" s="281"/>
      <c r="R420" s="281"/>
      <c r="S420" s="281"/>
      <c r="T420" s="281"/>
      <c r="U420" s="281"/>
      <c r="V420" s="281"/>
      <c r="W420" s="281"/>
      <c r="X420" s="281"/>
      <c r="Y420" s="281"/>
      <c r="Z420" s="281"/>
      <c r="AA420" s="281"/>
      <c r="AB420" s="281"/>
      <c r="AC420" s="281"/>
      <c r="AD420" s="281"/>
      <c r="AE420" s="281"/>
      <c r="AF420" s="281"/>
      <c r="AG420" s="281"/>
      <c r="AH420" s="281"/>
      <c r="AI420" s="281"/>
      <c r="AJ420" s="281"/>
      <c r="AK420" s="281"/>
      <c r="AL420" s="281"/>
      <c r="AM420" s="281"/>
      <c r="AN420" s="281"/>
      <c r="AO420" s="5"/>
      <c r="AP420" s="16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</row>
    <row r="421" spans="1:80" s="4" customFormat="1">
      <c r="A421" s="280"/>
      <c r="B421" s="281"/>
      <c r="C421" s="281"/>
      <c r="D421" s="281"/>
      <c r="E421" s="281"/>
      <c r="F421" s="281"/>
      <c r="G421" s="281"/>
      <c r="H421" s="281"/>
      <c r="I421" s="281"/>
      <c r="J421" s="281"/>
      <c r="K421" s="281"/>
      <c r="L421" s="281"/>
      <c r="M421" s="281"/>
      <c r="N421" s="281"/>
      <c r="O421" s="281"/>
      <c r="P421" s="281"/>
      <c r="Q421" s="281"/>
      <c r="R421" s="281"/>
      <c r="S421" s="281"/>
      <c r="T421" s="281"/>
      <c r="U421" s="281"/>
      <c r="V421" s="281"/>
      <c r="W421" s="281"/>
      <c r="X421" s="281"/>
      <c r="Y421" s="281"/>
      <c r="Z421" s="281"/>
      <c r="AA421" s="281"/>
      <c r="AB421" s="281"/>
      <c r="AC421" s="281"/>
      <c r="AD421" s="281"/>
      <c r="AE421" s="281"/>
      <c r="AF421" s="281"/>
      <c r="AG421" s="281"/>
      <c r="AH421" s="281"/>
      <c r="AI421" s="281"/>
      <c r="AJ421" s="281"/>
      <c r="AK421" s="281"/>
      <c r="AL421" s="281"/>
      <c r="AM421" s="281"/>
      <c r="AN421" s="281"/>
      <c r="AO421" s="5"/>
      <c r="AP421" s="16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</row>
    <row r="422" spans="1:80" s="4" customFormat="1">
      <c r="A422" s="280"/>
      <c r="B422" s="281"/>
      <c r="C422" s="281"/>
      <c r="D422" s="281"/>
      <c r="E422" s="281"/>
      <c r="F422" s="281"/>
      <c r="G422" s="281"/>
      <c r="H422" s="281"/>
      <c r="I422" s="281"/>
      <c r="J422" s="281"/>
      <c r="K422" s="281"/>
      <c r="L422" s="281"/>
      <c r="M422" s="281"/>
      <c r="N422" s="281"/>
      <c r="O422" s="281"/>
      <c r="P422" s="281"/>
      <c r="Q422" s="281"/>
      <c r="R422" s="281"/>
      <c r="S422" s="281"/>
      <c r="T422" s="281"/>
      <c r="U422" s="281"/>
      <c r="V422" s="281"/>
      <c r="W422" s="281"/>
      <c r="X422" s="281"/>
      <c r="Y422" s="281"/>
      <c r="Z422" s="281"/>
      <c r="AA422" s="281"/>
      <c r="AB422" s="281"/>
      <c r="AC422" s="281"/>
      <c r="AD422" s="281"/>
      <c r="AE422" s="281"/>
      <c r="AF422" s="281"/>
      <c r="AG422" s="281"/>
      <c r="AH422" s="281"/>
      <c r="AI422" s="281"/>
      <c r="AJ422" s="281"/>
      <c r="AK422" s="281"/>
      <c r="AL422" s="281"/>
      <c r="AM422" s="281"/>
      <c r="AN422" s="281"/>
      <c r="AO422" s="5"/>
      <c r="AP422" s="16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</row>
    <row r="423" spans="1:80" s="4" customFormat="1">
      <c r="A423" s="280"/>
      <c r="B423" s="281"/>
      <c r="C423" s="281"/>
      <c r="D423" s="281"/>
      <c r="E423" s="281"/>
      <c r="F423" s="281"/>
      <c r="G423" s="281"/>
      <c r="H423" s="281"/>
      <c r="I423" s="281"/>
      <c r="J423" s="281"/>
      <c r="K423" s="281"/>
      <c r="L423" s="281"/>
      <c r="M423" s="281"/>
      <c r="N423" s="281"/>
      <c r="O423" s="281"/>
      <c r="P423" s="281"/>
      <c r="Q423" s="281"/>
      <c r="R423" s="281"/>
      <c r="S423" s="281"/>
      <c r="T423" s="281"/>
      <c r="U423" s="281"/>
      <c r="V423" s="281"/>
      <c r="W423" s="281"/>
      <c r="X423" s="281"/>
      <c r="Y423" s="281"/>
      <c r="Z423" s="281"/>
      <c r="AA423" s="281"/>
      <c r="AB423" s="281"/>
      <c r="AC423" s="281"/>
      <c r="AD423" s="281"/>
      <c r="AE423" s="281"/>
      <c r="AF423" s="281"/>
      <c r="AG423" s="281"/>
      <c r="AH423" s="281"/>
      <c r="AI423" s="281"/>
      <c r="AJ423" s="281"/>
      <c r="AK423" s="281"/>
      <c r="AL423" s="281"/>
      <c r="AM423" s="281"/>
      <c r="AN423" s="281"/>
      <c r="AO423" s="5"/>
      <c r="AP423" s="16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</row>
    <row r="424" spans="1:80" s="4" customFormat="1">
      <c r="A424" s="280"/>
      <c r="B424" s="281"/>
      <c r="C424" s="281"/>
      <c r="D424" s="281"/>
      <c r="E424" s="281"/>
      <c r="F424" s="281"/>
      <c r="G424" s="281"/>
      <c r="H424" s="281"/>
      <c r="I424" s="281"/>
      <c r="J424" s="281"/>
      <c r="K424" s="281"/>
      <c r="L424" s="281"/>
      <c r="M424" s="281"/>
      <c r="N424" s="281"/>
      <c r="O424" s="281"/>
      <c r="P424" s="281"/>
      <c r="Q424" s="281"/>
      <c r="R424" s="281"/>
      <c r="S424" s="281"/>
      <c r="T424" s="281"/>
      <c r="U424" s="281"/>
      <c r="V424" s="281"/>
      <c r="W424" s="281"/>
      <c r="X424" s="281"/>
      <c r="Y424" s="281"/>
      <c r="Z424" s="281"/>
      <c r="AA424" s="281"/>
      <c r="AB424" s="281"/>
      <c r="AC424" s="281"/>
      <c r="AD424" s="281"/>
      <c r="AE424" s="281"/>
      <c r="AF424" s="281"/>
      <c r="AG424" s="281"/>
      <c r="AH424" s="281"/>
      <c r="AI424" s="281"/>
      <c r="AJ424" s="281"/>
      <c r="AK424" s="281"/>
      <c r="AL424" s="281"/>
      <c r="AM424" s="281"/>
      <c r="AN424" s="281"/>
      <c r="AO424" s="5"/>
      <c r="AP424" s="16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</row>
    <row r="425" spans="1:80" s="4" customFormat="1">
      <c r="A425" s="280"/>
      <c r="B425" s="281"/>
      <c r="C425" s="281"/>
      <c r="D425" s="281"/>
      <c r="E425" s="281"/>
      <c r="F425" s="281"/>
      <c r="G425" s="281"/>
      <c r="H425" s="281"/>
      <c r="I425" s="281"/>
      <c r="J425" s="281"/>
      <c r="K425" s="281"/>
      <c r="L425" s="281"/>
      <c r="M425" s="281"/>
      <c r="N425" s="281"/>
      <c r="O425" s="281"/>
      <c r="P425" s="281"/>
      <c r="Q425" s="281"/>
      <c r="R425" s="281"/>
      <c r="S425" s="281"/>
      <c r="T425" s="281"/>
      <c r="U425" s="281"/>
      <c r="V425" s="281"/>
      <c r="W425" s="281"/>
      <c r="X425" s="281"/>
      <c r="Y425" s="281"/>
      <c r="Z425" s="281"/>
      <c r="AA425" s="281"/>
      <c r="AB425" s="281"/>
      <c r="AC425" s="281"/>
      <c r="AD425" s="281"/>
      <c r="AE425" s="281"/>
      <c r="AF425" s="281"/>
      <c r="AG425" s="281"/>
      <c r="AH425" s="281"/>
      <c r="AI425" s="281"/>
      <c r="AJ425" s="281"/>
      <c r="AK425" s="281"/>
      <c r="AL425" s="281"/>
      <c r="AM425" s="281"/>
      <c r="AN425" s="281"/>
      <c r="AO425" s="5"/>
      <c r="AP425" s="16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</row>
    <row r="426" spans="1:80" s="4" customFormat="1">
      <c r="A426" s="85"/>
      <c r="AO426" s="5"/>
      <c r="AP426" s="16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</row>
    <row r="427" spans="1:80" s="4" customFormat="1">
      <c r="A427" s="85"/>
      <c r="AO427" s="5"/>
      <c r="AP427" s="16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</row>
    <row r="428" spans="1:80" s="4" customFormat="1">
      <c r="A428" s="85"/>
      <c r="AO428" s="5"/>
      <c r="AP428" s="16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</row>
    <row r="429" spans="1:80" s="4" customFormat="1">
      <c r="A429" s="85"/>
      <c r="AO429" s="5"/>
      <c r="AP429" s="16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</row>
    <row r="430" spans="1:80" s="4" customFormat="1">
      <c r="A430" s="85"/>
      <c r="AO430" s="5"/>
      <c r="AP430" s="16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</row>
    <row r="431" spans="1:80" s="4" customFormat="1">
      <c r="A431" s="85"/>
      <c r="AO431" s="5"/>
      <c r="AP431" s="16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</row>
    <row r="432" spans="1:80" s="4" customFormat="1">
      <c r="A432" s="85"/>
      <c r="AO432" s="5"/>
      <c r="AP432" s="16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</row>
    <row r="433" spans="1:80" s="4" customFormat="1">
      <c r="A433" s="85"/>
      <c r="AO433" s="5"/>
      <c r="AP433" s="16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</row>
    <row r="434" spans="1:80" s="4" customFormat="1">
      <c r="A434" s="85"/>
      <c r="AO434" s="5"/>
      <c r="AP434" s="16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</row>
    <row r="435" spans="1:80" s="4" customFormat="1">
      <c r="A435" s="85"/>
      <c r="AO435" s="5"/>
      <c r="AP435" s="16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</row>
    <row r="436" spans="1:80" s="4" customFormat="1">
      <c r="A436" s="85"/>
      <c r="AO436" s="5"/>
      <c r="AP436" s="16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</row>
    <row r="437" spans="1:80" s="4" customFormat="1">
      <c r="A437" s="85"/>
      <c r="AO437" s="5"/>
      <c r="AP437" s="16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</row>
    <row r="438" spans="1:80" s="4" customFormat="1">
      <c r="A438" s="85"/>
      <c r="AO438" s="5"/>
      <c r="AP438" s="16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</row>
    <row r="439" spans="1:80" s="4" customFormat="1">
      <c r="A439" s="85"/>
      <c r="AO439" s="5"/>
      <c r="AP439" s="16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</row>
    <row r="440" spans="1:80" s="4" customFormat="1">
      <c r="A440" s="85"/>
      <c r="AO440" s="5"/>
      <c r="AP440" s="16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</row>
    <row r="441" spans="1:80" s="4" customFormat="1">
      <c r="A441" s="85"/>
      <c r="AO441" s="5"/>
      <c r="AP441" s="16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</row>
    <row r="442" spans="1:80" s="4" customFormat="1">
      <c r="A442" s="85"/>
      <c r="AO442" s="5"/>
      <c r="AP442" s="16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</row>
    <row r="443" spans="1:80" s="4" customFormat="1">
      <c r="A443" s="85"/>
      <c r="AO443" s="5"/>
      <c r="AP443" s="16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</row>
    <row r="444" spans="1:80" s="4" customFormat="1">
      <c r="A444" s="85"/>
      <c r="AO444" s="5"/>
      <c r="AP444" s="16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</row>
    <row r="445" spans="1:80" s="4" customFormat="1">
      <c r="A445" s="85"/>
      <c r="AO445" s="5"/>
      <c r="AP445" s="16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</row>
    <row r="446" spans="1:80" s="4" customFormat="1">
      <c r="A446" s="85"/>
      <c r="AO446" s="5"/>
      <c r="AP446" s="16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</row>
    <row r="447" spans="1:80" s="4" customFormat="1">
      <c r="A447" s="85"/>
      <c r="AO447" s="5"/>
      <c r="AP447" s="16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</row>
    <row r="448" spans="1:80" s="4" customFormat="1">
      <c r="A448" s="85"/>
      <c r="AO448" s="5"/>
      <c r="AP448" s="16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</row>
    <row r="449" spans="1:80" s="4" customFormat="1">
      <c r="A449" s="85"/>
      <c r="AO449" s="5"/>
      <c r="AP449" s="16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</row>
    <row r="450" spans="1:80" s="4" customFormat="1">
      <c r="A450" s="85"/>
      <c r="AO450" s="5"/>
      <c r="AP450" s="16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</row>
    <row r="451" spans="1:80" s="4" customFormat="1">
      <c r="A451" s="85"/>
      <c r="AO451" s="5"/>
      <c r="AP451" s="16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</row>
    <row r="452" spans="1:80" s="4" customFormat="1">
      <c r="A452" s="85"/>
      <c r="AO452" s="5"/>
      <c r="AP452" s="16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</row>
    <row r="453" spans="1:80" s="4" customFormat="1">
      <c r="A453" s="85"/>
      <c r="AO453" s="5"/>
      <c r="AP453" s="16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</row>
    <row r="454" spans="1:80" s="4" customFormat="1">
      <c r="A454" s="85"/>
      <c r="AO454" s="5"/>
      <c r="AP454" s="16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</row>
    <row r="455" spans="1:80" s="4" customFormat="1">
      <c r="A455" s="85"/>
      <c r="AO455" s="5"/>
      <c r="AP455" s="16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</row>
    <row r="456" spans="1:80" s="4" customFormat="1">
      <c r="A456" s="85"/>
      <c r="AO456" s="5"/>
      <c r="AP456" s="16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</row>
    <row r="457" spans="1:80" s="4" customFormat="1">
      <c r="A457" s="85"/>
      <c r="AO457" s="5"/>
      <c r="AP457" s="16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</row>
    <row r="458" spans="1:80" s="4" customFormat="1">
      <c r="A458" s="85"/>
      <c r="AO458" s="5"/>
      <c r="AP458" s="16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</row>
    <row r="459" spans="1:80" s="4" customFormat="1">
      <c r="A459" s="85"/>
      <c r="AO459" s="5"/>
      <c r="AP459" s="16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</row>
    <row r="460" spans="1:80" s="4" customFormat="1">
      <c r="A460" s="85"/>
      <c r="AO460" s="5"/>
      <c r="AP460" s="16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</row>
    <row r="461" spans="1:80" s="4" customFormat="1">
      <c r="A461" s="85"/>
      <c r="AO461" s="5"/>
      <c r="AP461" s="16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</row>
    <row r="462" spans="1:80" s="4" customFormat="1">
      <c r="A462" s="85"/>
      <c r="AO462" s="5"/>
      <c r="AP462" s="16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</row>
    <row r="463" spans="1:80" s="4" customFormat="1">
      <c r="A463" s="85"/>
      <c r="AO463" s="5"/>
      <c r="AP463" s="16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</row>
    <row r="464" spans="1:80" s="4" customFormat="1">
      <c r="A464" s="85"/>
      <c r="AO464" s="5"/>
      <c r="AP464" s="16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</row>
    <row r="465" spans="1:80" s="4" customFormat="1">
      <c r="A465" s="85"/>
      <c r="AO465" s="5"/>
      <c r="AP465" s="16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</row>
    <row r="466" spans="1:80" s="4" customFormat="1">
      <c r="A466" s="85"/>
      <c r="AO466" s="5"/>
      <c r="AP466" s="16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</row>
    <row r="467" spans="1:80" s="4" customFormat="1">
      <c r="A467" s="85"/>
      <c r="AO467" s="5"/>
      <c r="AP467" s="16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</row>
    <row r="468" spans="1:80" s="4" customFormat="1">
      <c r="A468" s="85"/>
      <c r="AO468" s="5"/>
      <c r="AP468" s="16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</row>
    <row r="469" spans="1:80" s="4" customFormat="1">
      <c r="A469" s="85"/>
      <c r="AO469" s="5"/>
      <c r="AP469" s="16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</row>
    <row r="470" spans="1:80" s="4" customFormat="1">
      <c r="A470" s="85"/>
      <c r="AO470" s="5"/>
      <c r="AP470" s="16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</row>
    <row r="471" spans="1:80" s="4" customFormat="1">
      <c r="A471" s="85"/>
      <c r="AO471" s="5"/>
      <c r="AP471" s="16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</row>
    <row r="472" spans="1:80" s="4" customFormat="1">
      <c r="A472" s="85"/>
      <c r="AO472" s="5"/>
      <c r="AP472" s="16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</row>
    <row r="473" spans="1:80" s="4" customFormat="1">
      <c r="A473" s="85"/>
      <c r="AO473" s="5"/>
      <c r="AP473" s="16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</row>
    <row r="474" spans="1:80" s="4" customFormat="1">
      <c r="A474" s="85"/>
      <c r="AO474" s="5"/>
      <c r="AP474" s="16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</row>
    <row r="475" spans="1:80" s="4" customFormat="1">
      <c r="A475" s="85"/>
      <c r="AO475" s="5"/>
      <c r="AP475" s="16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</row>
    <row r="476" spans="1:80" s="4" customFormat="1">
      <c r="A476" s="85"/>
      <c r="AO476" s="5"/>
      <c r="AP476" s="16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</row>
    <row r="477" spans="1:80" s="4" customFormat="1">
      <c r="A477" s="85"/>
      <c r="AO477" s="5"/>
      <c r="AP477" s="16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</row>
    <row r="478" spans="1:80" s="4" customFormat="1">
      <c r="A478" s="85"/>
      <c r="AO478" s="5"/>
      <c r="AP478" s="16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</row>
    <row r="479" spans="1:80" s="4" customFormat="1">
      <c r="A479" s="85"/>
      <c r="AO479" s="5"/>
      <c r="AP479" s="16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</row>
    <row r="480" spans="1:80" s="4" customFormat="1">
      <c r="A480" s="85"/>
      <c r="AO480" s="5"/>
      <c r="AP480" s="16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</row>
    <row r="481" spans="1:80" s="4" customFormat="1">
      <c r="A481" s="85"/>
      <c r="AO481" s="5"/>
      <c r="AP481" s="16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</row>
    <row r="482" spans="1:80" s="4" customFormat="1">
      <c r="A482" s="85"/>
      <c r="AO482" s="5"/>
      <c r="AP482" s="16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</row>
    <row r="483" spans="1:80" s="4" customFormat="1">
      <c r="A483" s="85"/>
      <c r="AO483" s="5"/>
      <c r="AP483" s="16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</row>
    <row r="484" spans="1:80" s="4" customFormat="1">
      <c r="A484" s="85"/>
      <c r="AO484" s="5"/>
      <c r="AP484" s="16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</row>
    <row r="485" spans="1:80" s="4" customFormat="1">
      <c r="A485" s="85"/>
      <c r="AO485" s="5"/>
      <c r="AP485" s="16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</row>
    <row r="486" spans="1:80" s="4" customFormat="1">
      <c r="A486" s="85"/>
      <c r="AO486" s="5"/>
      <c r="AP486" s="16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</row>
    <row r="487" spans="1:80" s="4" customFormat="1">
      <c r="A487" s="85"/>
      <c r="AO487" s="5"/>
      <c r="AP487" s="16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</row>
    <row r="488" spans="1:80" s="4" customFormat="1">
      <c r="A488" s="85"/>
      <c r="AO488" s="5"/>
      <c r="AP488" s="16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</row>
    <row r="489" spans="1:80" s="4" customFormat="1">
      <c r="A489" s="85"/>
      <c r="AO489" s="5"/>
      <c r="AP489" s="16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</row>
    <row r="490" spans="1:80" s="4" customFormat="1">
      <c r="A490" s="85"/>
      <c r="AO490" s="5"/>
      <c r="AP490" s="16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</row>
    <row r="491" spans="1:80" s="4" customFormat="1">
      <c r="A491" s="85"/>
      <c r="AO491" s="5"/>
      <c r="AP491" s="16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</row>
    <row r="492" spans="1:80" s="4" customFormat="1">
      <c r="A492" s="85"/>
      <c r="AO492" s="5"/>
      <c r="AP492" s="16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</row>
    <row r="493" spans="1:80" s="4" customFormat="1">
      <c r="A493" s="85"/>
      <c r="AO493" s="5"/>
      <c r="AP493" s="16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</row>
    <row r="494" spans="1:80" s="4" customFormat="1">
      <c r="A494" s="85"/>
      <c r="AO494" s="5"/>
      <c r="AP494" s="16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</row>
    <row r="495" spans="1:80" s="4" customFormat="1">
      <c r="A495" s="85"/>
      <c r="AO495" s="5"/>
      <c r="AP495" s="16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</row>
    <row r="496" spans="1:80" s="4" customFormat="1">
      <c r="A496" s="85"/>
      <c r="AO496" s="90"/>
      <c r="AP496" s="16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</row>
    <row r="497" spans="1:80" s="4" customFormat="1">
      <c r="A497" s="85"/>
      <c r="AO497" s="90"/>
      <c r="AP497" s="16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</row>
    <row r="498" spans="1:80" s="4" customFormat="1">
      <c r="A498" s="85"/>
      <c r="AO498" s="90"/>
      <c r="AP498" s="16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</row>
    <row r="499" spans="1:80" s="4" customFormat="1">
      <c r="A499" s="85"/>
      <c r="AO499" s="90"/>
      <c r="AP499" s="16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</row>
    <row r="500" spans="1:80" s="4" customFormat="1">
      <c r="A500" s="85"/>
      <c r="AO500" s="90"/>
      <c r="AP500" s="16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</row>
    <row r="501" spans="1:80" s="4" customFormat="1">
      <c r="A501" s="85"/>
      <c r="AO501" s="90"/>
      <c r="AP501" s="16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</row>
    <row r="502" spans="1:80" s="4" customFormat="1">
      <c r="A502" s="85"/>
      <c r="AO502" s="90"/>
      <c r="AP502" s="16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</row>
    <row r="503" spans="1:80" s="4" customFormat="1">
      <c r="A503" s="85"/>
      <c r="AO503" s="90"/>
      <c r="AP503" s="16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</row>
    <row r="504" spans="1:80" s="4" customFormat="1">
      <c r="A504" s="85"/>
      <c r="AO504" s="90"/>
      <c r="AP504" s="16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</row>
    <row r="505" spans="1:80" s="1" customFormat="1">
      <c r="A505" s="84"/>
      <c r="AO505" s="90"/>
      <c r="AP505" s="16"/>
    </row>
    <row r="506" spans="1:80" s="1" customFormat="1">
      <c r="A506" s="84"/>
      <c r="AO506" s="90"/>
      <c r="AP506" s="16"/>
    </row>
    <row r="507" spans="1:80" s="1" customFormat="1">
      <c r="A507" s="84"/>
      <c r="AO507" s="90"/>
      <c r="AP507" s="16"/>
    </row>
    <row r="508" spans="1:80" s="1" customFormat="1">
      <c r="A508" s="84"/>
      <c r="AO508" s="90"/>
      <c r="AP508" s="16"/>
    </row>
    <row r="509" spans="1:80" s="1" customFormat="1">
      <c r="A509" s="84"/>
      <c r="AO509" s="90"/>
      <c r="AP509" s="16"/>
    </row>
    <row r="510" spans="1:80" s="1" customFormat="1">
      <c r="A510" s="84"/>
      <c r="AO510" s="90"/>
      <c r="AP510" s="16"/>
    </row>
    <row r="511" spans="1:80" s="1" customFormat="1">
      <c r="A511" s="84"/>
      <c r="AO511" s="90"/>
      <c r="AP511" s="16"/>
    </row>
    <row r="512" spans="1:80" s="1" customFormat="1">
      <c r="A512" s="84"/>
      <c r="AO512" s="90"/>
      <c r="AP512" s="16"/>
    </row>
    <row r="513" spans="1:42" s="1" customFormat="1">
      <c r="A513" s="84"/>
      <c r="AO513" s="90"/>
      <c r="AP513" s="16"/>
    </row>
    <row r="514" spans="1:42">
      <c r="AO514" s="91"/>
      <c r="AP514" s="17"/>
    </row>
  </sheetData>
  <mergeCells count="105">
    <mergeCell ref="L132:N132"/>
    <mergeCell ref="L138:N138"/>
    <mergeCell ref="L9:N9"/>
    <mergeCell ref="L10:N10"/>
    <mergeCell ref="W266:Y266"/>
    <mergeCell ref="L125:N125"/>
    <mergeCell ref="L40:N40"/>
    <mergeCell ref="L68:N68"/>
    <mergeCell ref="L79:N79"/>
    <mergeCell ref="L90:N90"/>
    <mergeCell ref="L124:N124"/>
    <mergeCell ref="W262:Y262"/>
    <mergeCell ref="L48:N48"/>
    <mergeCell ref="A260:S265"/>
    <mergeCell ref="U260:U265"/>
    <mergeCell ref="W260:Y260"/>
    <mergeCell ref="W261:Y261"/>
    <mergeCell ref="W264:Y264"/>
    <mergeCell ref="W265:Y265"/>
    <mergeCell ref="W263:Y263"/>
    <mergeCell ref="F90:H90"/>
    <mergeCell ref="C40:E40"/>
    <mergeCell ref="C132:E132"/>
    <mergeCell ref="F132:H132"/>
    <mergeCell ref="AU4:AV5"/>
    <mergeCell ref="AW4:AX5"/>
    <mergeCell ref="AY4:AZ5"/>
    <mergeCell ref="A3:A8"/>
    <mergeCell ref="B3:B8"/>
    <mergeCell ref="O5:O8"/>
    <mergeCell ref="Q5:Q8"/>
    <mergeCell ref="P5:P8"/>
    <mergeCell ref="R5:R8"/>
    <mergeCell ref="S5:S8"/>
    <mergeCell ref="U6:U8"/>
    <mergeCell ref="T5:AA5"/>
    <mergeCell ref="T6:T8"/>
    <mergeCell ref="C5:E8"/>
    <mergeCell ref="AP4:AP9"/>
    <mergeCell ref="AS4:AT5"/>
    <mergeCell ref="O3:AA4"/>
    <mergeCell ref="V6:AA7"/>
    <mergeCell ref="AO12:AO13"/>
    <mergeCell ref="AP12:AP13"/>
    <mergeCell ref="AO4:AO9"/>
    <mergeCell ref="C3:N4"/>
    <mergeCell ref="L11:N11"/>
    <mergeCell ref="L5:N8"/>
    <mergeCell ref="I5:K8"/>
    <mergeCell ref="C10:E10"/>
    <mergeCell ref="F10:H10"/>
    <mergeCell ref="I10:K10"/>
    <mergeCell ref="I9:K9"/>
    <mergeCell ref="AB4:AC5"/>
    <mergeCell ref="AD4:AF5"/>
    <mergeCell ref="AG4:AJ5"/>
    <mergeCell ref="AK4:AN5"/>
    <mergeCell ref="AM6:AN6"/>
    <mergeCell ref="F5:H8"/>
    <mergeCell ref="C11:E11"/>
    <mergeCell ref="C9:E9"/>
    <mergeCell ref="F9:H9"/>
    <mergeCell ref="I11:K11"/>
    <mergeCell ref="I40:K40"/>
    <mergeCell ref="C79:E79"/>
    <mergeCell ref="F79:H79"/>
    <mergeCell ref="I79:K79"/>
    <mergeCell ref="F40:H40"/>
    <mergeCell ref="C68:E68"/>
    <mergeCell ref="F68:H68"/>
    <mergeCell ref="I68:K68"/>
    <mergeCell ref="F11:H11"/>
    <mergeCell ref="I200:K200"/>
    <mergeCell ref="I132:K132"/>
    <mergeCell ref="F125:H125"/>
    <mergeCell ref="F124:H124"/>
    <mergeCell ref="C124:E124"/>
    <mergeCell ref="C125:E125"/>
    <mergeCell ref="I124:K124"/>
    <mergeCell ref="I125:K125"/>
    <mergeCell ref="I90:K90"/>
    <mergeCell ref="A2:AN2"/>
    <mergeCell ref="C228:E228"/>
    <mergeCell ref="F228:H228"/>
    <mergeCell ref="I228:K228"/>
    <mergeCell ref="A276:U276"/>
    <mergeCell ref="C267:E267"/>
    <mergeCell ref="F267:H267"/>
    <mergeCell ref="I267:K267"/>
    <mergeCell ref="A272:U275"/>
    <mergeCell ref="C258:E258"/>
    <mergeCell ref="F258:H258"/>
    <mergeCell ref="I258:K258"/>
    <mergeCell ref="F259:H259"/>
    <mergeCell ref="I259:K259"/>
    <mergeCell ref="C259:E259"/>
    <mergeCell ref="C138:E138"/>
    <mergeCell ref="F138:H138"/>
    <mergeCell ref="I138:K138"/>
    <mergeCell ref="C90:E90"/>
    <mergeCell ref="C172:E172"/>
    <mergeCell ref="F172:H172"/>
    <mergeCell ref="I172:K172"/>
    <mergeCell ref="C200:E200"/>
    <mergeCell ref="F200:H200"/>
  </mergeCells>
  <phoneticPr fontId="0" type="noConversion"/>
  <pageMargins left="0.39370078740157483" right="0.39370078740157483" top="0.39370078740157483" bottom="0.39370078740157483" header="0" footer="0"/>
  <pageSetup paperSize="9" scale="98" orientation="landscape" horizontalDpi="300" verticalDpi="300" r:id="rId1"/>
  <headerFooter alignWithMargins="0"/>
  <rowBreaks count="2" manualBreakCount="2">
    <brk id="126" max="33" man="1"/>
    <brk id="140" max="16383" man="1"/>
  </rowBreaks>
  <ignoredErrors>
    <ignoredError sqref="U12 U80" formulaRange="1"/>
    <ignoredError sqref="W68 W79 U133 O172 W172 O228 W228:W229 W200 O200 S200 U200 U228:U229 U172 U79 U68" formula="1"/>
    <ignoredError sqref="U41" formula="1" formulaRange="1"/>
    <ignoredError sqref="I25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КУГ</vt:lpstr>
      <vt:lpstr>ИСиП</vt:lpstr>
      <vt:lpstr>Лист3</vt:lpstr>
      <vt:lpstr>Лист1</vt:lpstr>
      <vt:lpstr>ИСиП!Заголовки_для_печати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2025-02-07T06:45:21Z</cp:lastPrinted>
  <dcterms:created xsi:type="dcterms:W3CDTF">2010-12-02T15:47:34Z</dcterms:created>
  <dcterms:modified xsi:type="dcterms:W3CDTF">2025-07-10T17:01:47Z</dcterms:modified>
</cp:coreProperties>
</file>